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Paissa Prix" sheetId="1" r:id="rId1"/>
    <sheet name="список участников" sheetId="2" r:id="rId2"/>
    <sheet name="Классика" sheetId="3" r:id="rId3"/>
    <sheet name="Флейринг" sheetId="4" r:id="rId4"/>
  </sheets>
  <definedNames/>
  <calcPr fullCalcOnLoad="1"/>
</workbook>
</file>

<file path=xl/sharedStrings.xml><?xml version="1.0" encoding="utf-8"?>
<sst xmlns="http://schemas.openxmlformats.org/spreadsheetml/2006/main" count="162" uniqueCount="67">
  <si>
    <t>№ по жер</t>
  </si>
  <si>
    <t>Ф.И.О.</t>
  </si>
  <si>
    <t>Средняя оценка дегустации</t>
  </si>
  <si>
    <t>ИТОГ</t>
  </si>
  <si>
    <t>Место</t>
  </si>
  <si>
    <t>Оценка ТЕСТ</t>
  </si>
  <si>
    <t>Оценка техника</t>
  </si>
  <si>
    <t>Аромат коктейля</t>
  </si>
  <si>
    <t>Ассоциации с названием</t>
  </si>
  <si>
    <t>Внешний вид коктейля</t>
  </si>
  <si>
    <t>Вкусовые качества коктейля</t>
  </si>
  <si>
    <t>ОЦЕНКА №1</t>
  </si>
  <si>
    <t>ОЦЕНКА №2</t>
  </si>
  <si>
    <t xml:space="preserve">ОЦЕНКА №3 </t>
  </si>
  <si>
    <t>Paissa Prix BMGP 2006</t>
  </si>
  <si>
    <t>Родионова Ольга</t>
  </si>
  <si>
    <t>Шайдурова Настя</t>
  </si>
  <si>
    <t>Гончаров Денис</t>
  </si>
  <si>
    <t>Паломошнов Александр</t>
  </si>
  <si>
    <t>Смолин Михаил</t>
  </si>
  <si>
    <t>Воронцов Сергей</t>
  </si>
  <si>
    <t>Мучкин Дмитрий</t>
  </si>
  <si>
    <t>Иванов Евгений</t>
  </si>
  <si>
    <t>Музыка Антон</t>
  </si>
  <si>
    <t>Анискович Максим</t>
  </si>
  <si>
    <t>Сбоев Евгений</t>
  </si>
  <si>
    <t>Борисов Вячеслав</t>
  </si>
  <si>
    <t>Пашуков Андрей</t>
  </si>
  <si>
    <t>Обухов Артем</t>
  </si>
  <si>
    <t>Кучеров Яков</t>
  </si>
  <si>
    <t>Подольских Алексей</t>
  </si>
  <si>
    <t>Им Станислав</t>
  </si>
  <si>
    <t>Касьянов Владимир</t>
  </si>
  <si>
    <t>Семенов Руслан</t>
  </si>
  <si>
    <t>Балкин Алексей</t>
  </si>
  <si>
    <t>Худяшов Володя</t>
  </si>
  <si>
    <t>desq</t>
  </si>
  <si>
    <t>Техника</t>
  </si>
  <si>
    <t>Ф. И. О.</t>
  </si>
  <si>
    <t>наименование предприятия</t>
  </si>
  <si>
    <t>№</t>
  </si>
  <si>
    <t>Номинация</t>
  </si>
  <si>
    <t>классика</t>
  </si>
  <si>
    <t>флейринг</t>
  </si>
  <si>
    <t>ВРЕМЯ</t>
  </si>
  <si>
    <t>Щедрова Анна Александровна1</t>
  </si>
  <si>
    <t>Хасанов Марат2</t>
  </si>
  <si>
    <t>Зайцев Максим3</t>
  </si>
  <si>
    <t>Сафонов Максим4</t>
  </si>
  <si>
    <t>Демко Антон5</t>
  </si>
  <si>
    <t>Старушко Александр Николаевич6</t>
  </si>
  <si>
    <t>Наттачаев Кирилл7</t>
  </si>
  <si>
    <t>Башкатов Кирилл8</t>
  </si>
  <si>
    <t>Акишев Сергей9</t>
  </si>
  <si>
    <t>Губанов Владислав10</t>
  </si>
  <si>
    <t>Рылов Сергей11</t>
  </si>
  <si>
    <t>Смирнов Максим14</t>
  </si>
  <si>
    <t>Маташков Александр Владимирович15</t>
  </si>
  <si>
    <t>Ковалев Артур16</t>
  </si>
  <si>
    <t>Лобанов Павел17</t>
  </si>
  <si>
    <t>Соколов Павел18</t>
  </si>
  <si>
    <t>Трушкин Денис19</t>
  </si>
  <si>
    <t>Котов Алексей20</t>
  </si>
  <si>
    <t>Суриков Владимир21</t>
  </si>
  <si>
    <t>Беляков Вячеслав22</t>
  </si>
  <si>
    <t>тест</t>
  </si>
  <si>
    <t>WCC-2011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</si>
</sst>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0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5" borderId="7" applyNumberFormat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0" xfId="0" applyNumberFormat="1" applyFont="1" applyAlignment="1">
      <alignment/>
    </xf>
    <xf numFmtId="1" fontId="0" fillId="18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17" borderId="14" xfId="0" applyNumberForma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0" fillId="17" borderId="12" xfId="0" applyNumberFormat="1" applyFill="1" applyBorder="1" applyAlignment="1">
      <alignment horizontal="center"/>
    </xf>
    <xf numFmtId="1" fontId="0" fillId="17" borderId="11" xfId="0" applyNumberFormat="1" applyFill="1" applyBorder="1" applyAlignment="1">
      <alignment horizontal="center"/>
    </xf>
    <xf numFmtId="1" fontId="0" fillId="17" borderId="17" xfId="0" applyNumberFormat="1" applyFill="1" applyBorder="1" applyAlignment="1">
      <alignment horizontal="center"/>
    </xf>
    <xf numFmtId="1" fontId="0" fillId="17" borderId="13" xfId="0" applyNumberFormat="1" applyFill="1" applyBorder="1" applyAlignment="1">
      <alignment horizontal="center"/>
    </xf>
    <xf numFmtId="1" fontId="0" fillId="19" borderId="14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19" borderId="12" xfId="0" applyNumberFormat="1" applyFill="1" applyBorder="1" applyAlignment="1">
      <alignment horizontal="center"/>
    </xf>
    <xf numFmtId="1" fontId="0" fillId="19" borderId="11" xfId="0" applyNumberFormat="1" applyFill="1" applyBorder="1" applyAlignment="1">
      <alignment horizontal="center"/>
    </xf>
    <xf numFmtId="1" fontId="0" fillId="19" borderId="17" xfId="0" applyNumberFormat="1" applyFill="1" applyBorder="1" applyAlignment="1">
      <alignment horizontal="center"/>
    </xf>
    <xf numFmtId="1" fontId="0" fillId="19" borderId="13" xfId="0" applyNumberFormat="1" applyFill="1" applyBorder="1" applyAlignment="1">
      <alignment horizontal="center"/>
    </xf>
    <xf numFmtId="1" fontId="0" fillId="8" borderId="14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1" fontId="0" fillId="8" borderId="22" xfId="0" applyNumberFormat="1" applyFill="1" applyBorder="1" applyAlignment="1">
      <alignment horizontal="center"/>
    </xf>
    <xf numFmtId="1" fontId="0" fillId="8" borderId="23" xfId="0" applyNumberForma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1" fillId="17" borderId="18" xfId="0" applyFont="1" applyFill="1" applyBorder="1" applyAlignment="1">
      <alignment horizontal="center" vertical="top" wrapText="1"/>
    </xf>
    <xf numFmtId="0" fontId="1" fillId="17" borderId="20" xfId="0" applyFont="1" applyFill="1" applyBorder="1" applyAlignment="1">
      <alignment horizontal="center" vertical="top" wrapText="1"/>
    </xf>
    <xf numFmtId="0" fontId="1" fillId="17" borderId="24" xfId="0" applyFont="1" applyFill="1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19" borderId="18" xfId="0" applyFont="1" applyFill="1" applyBorder="1" applyAlignment="1">
      <alignment horizontal="center" vertical="top" wrapText="1"/>
    </xf>
    <xf numFmtId="0" fontId="1" fillId="19" borderId="20" xfId="0" applyFont="1" applyFill="1" applyBorder="1" applyAlignment="1">
      <alignment horizontal="center" vertical="top" wrapText="1"/>
    </xf>
    <xf numFmtId="0" fontId="1" fillId="19" borderId="24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1" fillId="18" borderId="18" xfId="0" applyFont="1" applyFill="1" applyBorder="1" applyAlignment="1">
      <alignment horizontal="center" vertical="top" wrapText="1"/>
    </xf>
    <xf numFmtId="0" fontId="1" fillId="18" borderId="24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8" xfId="0" applyFill="1" applyBorder="1" applyAlignment="1">
      <alignment/>
    </xf>
    <xf numFmtId="1" fontId="0" fillId="18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18" borderId="27" xfId="0" applyFont="1" applyFill="1" applyBorder="1" applyAlignment="1">
      <alignment/>
    </xf>
    <xf numFmtId="0" fontId="0" fillId="18" borderId="10" xfId="0" applyFill="1" applyBorder="1" applyAlignment="1">
      <alignment/>
    </xf>
    <xf numFmtId="2" fontId="0" fillId="8" borderId="14" xfId="0" applyNumberFormat="1" applyFill="1" applyBorder="1" applyAlignment="1">
      <alignment horizontal="center"/>
    </xf>
    <xf numFmtId="0" fontId="0" fillId="11" borderId="15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18" borderId="29" xfId="0" applyFont="1" applyFill="1" applyBorder="1" applyAlignment="1">
      <alignment/>
    </xf>
    <xf numFmtId="0" fontId="0" fillId="18" borderId="31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 vertical="top" wrapText="1"/>
    </xf>
    <xf numFmtId="0" fontId="3" fillId="17" borderId="32" xfId="0" applyFont="1" applyFill="1" applyBorder="1" applyAlignment="1">
      <alignment horizontal="center" vertical="top" wrapText="1"/>
    </xf>
    <xf numFmtId="0" fontId="3" fillId="17" borderId="31" xfId="0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horizontal="center" vertical="top" wrapText="1"/>
    </xf>
    <xf numFmtId="0" fontId="3" fillId="8" borderId="32" xfId="0" applyFont="1" applyFill="1" applyBorder="1" applyAlignment="1">
      <alignment horizontal="center" vertical="top" wrapText="1"/>
    </xf>
    <xf numFmtId="0" fontId="3" fillId="8" borderId="30" xfId="0" applyFont="1" applyFill="1" applyBorder="1" applyAlignment="1">
      <alignment horizontal="center" vertical="top" wrapText="1"/>
    </xf>
    <xf numFmtId="0" fontId="3" fillId="19" borderId="29" xfId="0" applyFont="1" applyFill="1" applyBorder="1" applyAlignment="1">
      <alignment horizontal="center" vertical="top" wrapText="1"/>
    </xf>
    <xf numFmtId="0" fontId="3" fillId="19" borderId="32" xfId="0" applyFont="1" applyFill="1" applyBorder="1" applyAlignment="1">
      <alignment horizontal="center" vertical="top" wrapText="1"/>
    </xf>
    <xf numFmtId="0" fontId="3" fillId="19" borderId="31" xfId="0" applyFont="1" applyFill="1" applyBorder="1" applyAlignment="1">
      <alignment horizontal="center" vertical="top" wrapText="1"/>
    </xf>
    <xf numFmtId="2" fontId="0" fillId="0" borderId="33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3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35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1" fontId="5" fillId="10" borderId="14" xfId="0" applyNumberFormat="1" applyFont="1" applyFill="1" applyBorder="1" applyAlignment="1">
      <alignment horizontal="center"/>
    </xf>
    <xf numFmtId="1" fontId="5" fillId="10" borderId="12" xfId="0" applyNumberFormat="1" applyFont="1" applyFill="1" applyBorder="1" applyAlignment="1">
      <alignment horizontal="center"/>
    </xf>
    <xf numFmtId="0" fontId="5" fillId="14" borderId="36" xfId="0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top" wrapText="1"/>
    </xf>
    <xf numFmtId="0" fontId="5" fillId="12" borderId="24" xfId="0" applyFont="1" applyFill="1" applyBorder="1" applyAlignment="1">
      <alignment horizontal="center" vertical="top" wrapText="1"/>
    </xf>
    <xf numFmtId="1" fontId="5" fillId="12" borderId="29" xfId="0" applyNumberFormat="1" applyFont="1" applyFill="1" applyBorder="1" applyAlignment="1">
      <alignment horizontal="center"/>
    </xf>
    <xf numFmtId="1" fontId="5" fillId="12" borderId="32" xfId="0" applyNumberFormat="1" applyFont="1" applyFill="1" applyBorder="1" applyAlignment="1">
      <alignment horizontal="center"/>
    </xf>
    <xf numFmtId="1" fontId="5" fillId="12" borderId="31" xfId="0" applyNumberFormat="1" applyFont="1" applyFill="1" applyBorder="1" applyAlignment="1">
      <alignment horizontal="center"/>
    </xf>
    <xf numFmtId="1" fontId="5" fillId="12" borderId="10" xfId="0" applyNumberFormat="1" applyFont="1" applyFill="1" applyBorder="1" applyAlignment="1">
      <alignment horizontal="center"/>
    </xf>
    <xf numFmtId="1" fontId="5" fillId="12" borderId="14" xfId="0" applyNumberFormat="1" applyFont="1" applyFill="1" applyBorder="1" applyAlignment="1">
      <alignment horizontal="center"/>
    </xf>
    <xf numFmtId="1" fontId="5" fillId="12" borderId="12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 vertical="top" wrapText="1"/>
    </xf>
    <xf numFmtId="0" fontId="5" fillId="10" borderId="24" xfId="0" applyFont="1" applyFill="1" applyBorder="1" applyAlignment="1">
      <alignment horizontal="center" vertical="top" wrapText="1"/>
    </xf>
    <xf numFmtId="1" fontId="5" fillId="10" borderId="29" xfId="0" applyNumberFormat="1" applyFont="1" applyFill="1" applyBorder="1" applyAlignment="1">
      <alignment horizontal="center"/>
    </xf>
    <xf numFmtId="1" fontId="5" fillId="10" borderId="32" xfId="0" applyNumberFormat="1" applyFont="1" applyFill="1" applyBorder="1" applyAlignment="1">
      <alignment horizontal="center"/>
    </xf>
    <xf numFmtId="1" fontId="5" fillId="10" borderId="31" xfId="0" applyNumberFormat="1" applyFont="1" applyFill="1" applyBorder="1" applyAlignment="1">
      <alignment horizontal="center"/>
    </xf>
    <xf numFmtId="1" fontId="5" fillId="10" borderId="33" xfId="0" applyNumberFormat="1" applyFont="1" applyFill="1" applyBorder="1" applyAlignment="1">
      <alignment horizontal="center"/>
    </xf>
    <xf numFmtId="1" fontId="5" fillId="10" borderId="22" xfId="0" applyNumberFormat="1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 vertical="top" wrapText="1"/>
    </xf>
    <xf numFmtId="0" fontId="5" fillId="14" borderId="25" xfId="0" applyFont="1" applyFill="1" applyBorder="1" applyAlignment="1">
      <alignment horizontal="center" vertical="top" wrapText="1"/>
    </xf>
    <xf numFmtId="1" fontId="5" fillId="14" borderId="33" xfId="0" applyNumberFormat="1" applyFont="1" applyFill="1" applyBorder="1" applyAlignment="1">
      <alignment horizontal="center"/>
    </xf>
    <xf numFmtId="1" fontId="5" fillId="14" borderId="32" xfId="0" applyNumberFormat="1" applyFont="1" applyFill="1" applyBorder="1" applyAlignment="1">
      <alignment horizontal="center"/>
    </xf>
    <xf numFmtId="1" fontId="5" fillId="14" borderId="30" xfId="0" applyNumberFormat="1" applyFont="1" applyFill="1" applyBorder="1" applyAlignment="1">
      <alignment horizontal="center"/>
    </xf>
    <xf numFmtId="1" fontId="5" fillId="14" borderId="22" xfId="0" applyNumberFormat="1" applyFont="1" applyFill="1" applyBorder="1" applyAlignment="1">
      <alignment horizontal="center"/>
    </xf>
    <xf numFmtId="1" fontId="5" fillId="14" borderId="14" xfId="0" applyNumberFormat="1" applyFont="1" applyFill="1" applyBorder="1" applyAlignment="1">
      <alignment horizontal="center"/>
    </xf>
    <xf numFmtId="1" fontId="5" fillId="14" borderId="15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/>
    </xf>
    <xf numFmtId="0" fontId="5" fillId="14" borderId="18" xfId="0" applyFont="1" applyFill="1" applyBorder="1" applyAlignment="1">
      <alignment horizontal="center" vertical="top" wrapText="1"/>
    </xf>
    <xf numFmtId="0" fontId="5" fillId="12" borderId="2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Fill="1" applyBorder="1" applyAlignment="1">
      <alignment/>
    </xf>
    <xf numFmtId="20" fontId="11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14" fillId="0" borderId="10" xfId="0" applyFont="1" applyBorder="1" applyAlignment="1">
      <alignment/>
    </xf>
    <xf numFmtId="0" fontId="15" fillId="10" borderId="14" xfId="0" applyFont="1" applyFill="1" applyBorder="1" applyAlignment="1">
      <alignment horizontal="center" vertical="center"/>
    </xf>
    <xf numFmtId="0" fontId="15" fillId="14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37" xfId="0" applyFont="1" applyBorder="1" applyAlignment="1">
      <alignment horizontal="justify" wrapText="1"/>
    </xf>
    <xf numFmtId="0" fontId="5" fillId="0" borderId="32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4" fillId="12" borderId="0" xfId="0" applyFont="1" applyFill="1" applyAlignment="1">
      <alignment/>
    </xf>
    <xf numFmtId="0" fontId="5" fillId="11" borderId="12" xfId="0" applyFont="1" applyFill="1" applyBorder="1" applyAlignment="1">
      <alignment horizontal="center"/>
    </xf>
    <xf numFmtId="0" fontId="5" fillId="20" borderId="39" xfId="0" applyFont="1" applyFill="1" applyBorder="1" applyAlignment="1">
      <alignment horizontal="center" vertical="top" wrapText="1"/>
    </xf>
    <xf numFmtId="0" fontId="5" fillId="20" borderId="36" xfId="0" applyFont="1" applyFill="1" applyBorder="1" applyAlignment="1">
      <alignment horizontal="center" vertical="top" wrapText="1"/>
    </xf>
    <xf numFmtId="1" fontId="5" fillId="20" borderId="32" xfId="0" applyNumberFormat="1" applyFont="1" applyFill="1" applyBorder="1" applyAlignment="1">
      <alignment horizontal="center"/>
    </xf>
    <xf numFmtId="0" fontId="4" fillId="20" borderId="0" xfId="0" applyFont="1" applyFill="1" applyAlignment="1">
      <alignment/>
    </xf>
    <xf numFmtId="1" fontId="5" fillId="20" borderId="14" xfId="0" applyNumberFormat="1" applyFont="1" applyFill="1" applyBorder="1" applyAlignment="1">
      <alignment horizontal="center"/>
    </xf>
    <xf numFmtId="0" fontId="4" fillId="20" borderId="37" xfId="0" applyFont="1" applyFill="1" applyBorder="1" applyAlignment="1">
      <alignment/>
    </xf>
    <xf numFmtId="0" fontId="4" fillId="20" borderId="32" xfId="0" applyFont="1" applyFill="1" applyBorder="1" applyAlignment="1">
      <alignment/>
    </xf>
    <xf numFmtId="0" fontId="4" fillId="20" borderId="14" xfId="0" applyFont="1" applyFill="1" applyBorder="1" applyAlignment="1">
      <alignment/>
    </xf>
    <xf numFmtId="1" fontId="5" fillId="3" borderId="15" xfId="0" applyNumberFormat="1" applyFont="1" applyFill="1" applyBorder="1" applyAlignment="1">
      <alignment horizontal="center"/>
    </xf>
    <xf numFmtId="1" fontId="5" fillId="9" borderId="22" xfId="0" applyNumberFormat="1" applyFont="1" applyFill="1" applyBorder="1" applyAlignment="1">
      <alignment horizontal="center"/>
    </xf>
    <xf numFmtId="1" fontId="5" fillId="9" borderId="14" xfId="0" applyNumberFormat="1" applyFont="1" applyFill="1" applyBorder="1" applyAlignment="1">
      <alignment horizontal="center"/>
    </xf>
    <xf numFmtId="1" fontId="5" fillId="9" borderId="12" xfId="0" applyNumberFormat="1" applyFont="1" applyFill="1" applyBorder="1" applyAlignment="1">
      <alignment horizontal="center"/>
    </xf>
    <xf numFmtId="1" fontId="5" fillId="12" borderId="22" xfId="0" applyNumberFormat="1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14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11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zoomScale="75" zoomScaleNormal="75" zoomScalePageLayoutView="0" workbookViewId="0" topLeftCell="A1">
      <pane xSplit="3" ySplit="6" topLeftCell="I7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ColWidth="9.140625" defaultRowHeight="12.75"/>
  <cols>
    <col min="1" max="1" width="3.140625" style="0" customWidth="1"/>
    <col min="2" max="2" width="8.00390625" style="0" customWidth="1"/>
    <col min="3" max="3" width="30.00390625" style="0" customWidth="1"/>
    <col min="4" max="4" width="11.57421875" style="0" customWidth="1"/>
    <col min="5" max="5" width="12.140625" style="0" customWidth="1"/>
    <col min="6" max="17" width="12.7109375" style="0" customWidth="1"/>
  </cols>
  <sheetData>
    <row r="2" spans="3:4" ht="15.75">
      <c r="C2" s="7" t="s">
        <v>14</v>
      </c>
      <c r="D2" s="7"/>
    </row>
    <row r="5" spans="2:17" ht="16.5" thickBot="1">
      <c r="B5" s="1"/>
      <c r="F5" s="176" t="s">
        <v>11</v>
      </c>
      <c r="G5" s="176"/>
      <c r="H5" s="176"/>
      <c r="I5" s="176"/>
      <c r="J5" s="176" t="s">
        <v>12</v>
      </c>
      <c r="K5" s="176"/>
      <c r="L5" s="176"/>
      <c r="M5" s="176"/>
      <c r="N5" s="176" t="s">
        <v>13</v>
      </c>
      <c r="O5" s="176"/>
      <c r="P5" s="176"/>
      <c r="Q5" s="176"/>
    </row>
    <row r="6" spans="2:20" ht="47.25" customHeight="1" thickBot="1">
      <c r="B6" s="28" t="s">
        <v>0</v>
      </c>
      <c r="C6" s="49" t="s">
        <v>1</v>
      </c>
      <c r="D6" s="51" t="s">
        <v>5</v>
      </c>
      <c r="E6" s="52" t="s">
        <v>6</v>
      </c>
      <c r="F6" s="41" t="s">
        <v>7</v>
      </c>
      <c r="G6" s="42" t="s">
        <v>8</v>
      </c>
      <c r="H6" s="42" t="s">
        <v>9</v>
      </c>
      <c r="I6" s="43" t="s">
        <v>10</v>
      </c>
      <c r="J6" s="44" t="s">
        <v>7</v>
      </c>
      <c r="K6" s="44" t="s">
        <v>8</v>
      </c>
      <c r="L6" s="44" t="s">
        <v>9</v>
      </c>
      <c r="M6" s="45" t="s">
        <v>10</v>
      </c>
      <c r="N6" s="46" t="s">
        <v>7</v>
      </c>
      <c r="O6" s="47" t="s">
        <v>8</v>
      </c>
      <c r="P6" s="47" t="s">
        <v>9</v>
      </c>
      <c r="Q6" s="48" t="s">
        <v>10</v>
      </c>
      <c r="R6" s="30" t="s">
        <v>2</v>
      </c>
      <c r="S6" s="29" t="s">
        <v>3</v>
      </c>
      <c r="T6" s="31" t="s">
        <v>4</v>
      </c>
    </row>
    <row r="7" spans="2:20" s="2" customFormat="1" ht="12.75">
      <c r="B7" s="62">
        <v>19</v>
      </c>
      <c r="C7" s="63" t="s">
        <v>19</v>
      </c>
      <c r="D7" s="64">
        <v>26</v>
      </c>
      <c r="E7" s="65" t="s">
        <v>36</v>
      </c>
      <c r="F7" s="66" t="s">
        <v>36</v>
      </c>
      <c r="G7" s="67" t="s">
        <v>36</v>
      </c>
      <c r="H7" s="67" t="s">
        <v>36</v>
      </c>
      <c r="I7" s="68" t="s">
        <v>36</v>
      </c>
      <c r="J7" s="69" t="s">
        <v>36</v>
      </c>
      <c r="K7" s="70" t="s">
        <v>36</v>
      </c>
      <c r="L7" s="70" t="s">
        <v>36</v>
      </c>
      <c r="M7" s="71" t="s">
        <v>36</v>
      </c>
      <c r="N7" s="72" t="s">
        <v>36</v>
      </c>
      <c r="O7" s="73" t="s">
        <v>36</v>
      </c>
      <c r="P7" s="73" t="s">
        <v>36</v>
      </c>
      <c r="Q7" s="74" t="s">
        <v>36</v>
      </c>
      <c r="R7" s="75">
        <f aca="true" t="shared" si="0" ref="R7:R60">SUM(F7:Q7)/3</f>
        <v>0</v>
      </c>
      <c r="S7" s="76" t="e">
        <f aca="true" t="shared" si="1" ref="S7:S60">R7+E7+D7</f>
        <v>#VALUE!</v>
      </c>
      <c r="T7" s="77"/>
    </row>
    <row r="8" spans="2:20" ht="12.75">
      <c r="B8" s="3">
        <v>11</v>
      </c>
      <c r="C8" s="61" t="s">
        <v>15</v>
      </c>
      <c r="D8" s="53">
        <v>30</v>
      </c>
      <c r="E8" s="8">
        <v>76</v>
      </c>
      <c r="F8" s="15">
        <v>10</v>
      </c>
      <c r="G8" s="14">
        <v>10</v>
      </c>
      <c r="H8" s="14">
        <v>20</v>
      </c>
      <c r="I8" s="16">
        <v>15</v>
      </c>
      <c r="J8" s="33">
        <v>10</v>
      </c>
      <c r="K8" s="26">
        <v>10</v>
      </c>
      <c r="L8" s="26">
        <v>20</v>
      </c>
      <c r="M8" s="35">
        <v>15</v>
      </c>
      <c r="N8" s="21">
        <v>10</v>
      </c>
      <c r="O8" s="20">
        <v>10</v>
      </c>
      <c r="P8" s="20">
        <v>20</v>
      </c>
      <c r="Q8" s="22">
        <v>15</v>
      </c>
      <c r="R8" s="37">
        <f t="shared" si="0"/>
        <v>55</v>
      </c>
      <c r="S8" s="60">
        <f t="shared" si="1"/>
        <v>161</v>
      </c>
      <c r="T8" s="5">
        <v>1</v>
      </c>
    </row>
    <row r="9" spans="2:20" ht="12.75">
      <c r="B9" s="3">
        <v>7</v>
      </c>
      <c r="C9" s="61" t="s">
        <v>16</v>
      </c>
      <c r="D9" s="53">
        <v>30</v>
      </c>
      <c r="E9" s="8">
        <v>74</v>
      </c>
      <c r="F9" s="15">
        <v>10</v>
      </c>
      <c r="G9" s="14">
        <v>10</v>
      </c>
      <c r="H9" s="14">
        <v>15</v>
      </c>
      <c r="I9" s="16">
        <v>10</v>
      </c>
      <c r="J9" s="33">
        <v>10</v>
      </c>
      <c r="K9" s="26">
        <v>10</v>
      </c>
      <c r="L9" s="26">
        <v>15</v>
      </c>
      <c r="M9" s="35">
        <v>15</v>
      </c>
      <c r="N9" s="21">
        <v>10</v>
      </c>
      <c r="O9" s="20">
        <v>10</v>
      </c>
      <c r="P9" s="20">
        <v>15</v>
      </c>
      <c r="Q9" s="22">
        <v>15</v>
      </c>
      <c r="R9" s="37">
        <f t="shared" si="0"/>
        <v>48.333333333333336</v>
      </c>
      <c r="S9" s="60">
        <f t="shared" si="1"/>
        <v>152.33333333333334</v>
      </c>
      <c r="T9" s="5">
        <v>2</v>
      </c>
    </row>
    <row r="10" spans="2:20" ht="12.75">
      <c r="B10" s="3">
        <v>5</v>
      </c>
      <c r="C10" s="61" t="s">
        <v>26</v>
      </c>
      <c r="D10" s="53">
        <v>30</v>
      </c>
      <c r="E10" s="8">
        <v>74</v>
      </c>
      <c r="F10" s="15">
        <v>7</v>
      </c>
      <c r="G10" s="14">
        <v>10</v>
      </c>
      <c r="H10" s="14">
        <v>10</v>
      </c>
      <c r="I10" s="16">
        <v>20</v>
      </c>
      <c r="J10" s="33">
        <v>7</v>
      </c>
      <c r="K10" s="26">
        <v>10</v>
      </c>
      <c r="L10" s="26">
        <v>10</v>
      </c>
      <c r="M10" s="35">
        <v>20</v>
      </c>
      <c r="N10" s="21">
        <v>7</v>
      </c>
      <c r="O10" s="20">
        <v>10</v>
      </c>
      <c r="P10" s="20">
        <v>20</v>
      </c>
      <c r="Q10" s="22">
        <v>10</v>
      </c>
      <c r="R10" s="37">
        <f t="shared" si="0"/>
        <v>47</v>
      </c>
      <c r="S10" s="60">
        <f t="shared" si="1"/>
        <v>151</v>
      </c>
      <c r="T10" s="5">
        <v>3</v>
      </c>
    </row>
    <row r="11" spans="2:20" ht="12.75">
      <c r="B11" s="3">
        <v>17</v>
      </c>
      <c r="C11" s="61" t="s">
        <v>32</v>
      </c>
      <c r="D11" s="53">
        <v>30</v>
      </c>
      <c r="E11" s="8">
        <v>75</v>
      </c>
      <c r="F11" s="15">
        <v>10</v>
      </c>
      <c r="G11" s="14">
        <v>7</v>
      </c>
      <c r="H11" s="14">
        <v>15</v>
      </c>
      <c r="I11" s="16">
        <v>15</v>
      </c>
      <c r="J11" s="33">
        <v>10</v>
      </c>
      <c r="K11" s="26">
        <v>7</v>
      </c>
      <c r="L11" s="26">
        <v>5</v>
      </c>
      <c r="M11" s="35">
        <v>5</v>
      </c>
      <c r="N11" s="21">
        <v>3</v>
      </c>
      <c r="O11" s="20">
        <v>7</v>
      </c>
      <c r="P11" s="20">
        <v>20</v>
      </c>
      <c r="Q11" s="22">
        <v>10</v>
      </c>
      <c r="R11" s="38">
        <f t="shared" si="0"/>
        <v>38</v>
      </c>
      <c r="S11" s="60">
        <f t="shared" si="1"/>
        <v>143</v>
      </c>
      <c r="T11" s="32">
        <v>4</v>
      </c>
    </row>
    <row r="12" spans="2:20" ht="12.75">
      <c r="B12" s="3">
        <v>15</v>
      </c>
      <c r="C12" s="50" t="s">
        <v>34</v>
      </c>
      <c r="D12" s="53">
        <v>30</v>
      </c>
      <c r="E12" s="8">
        <v>75</v>
      </c>
      <c r="F12" s="15">
        <v>5</v>
      </c>
      <c r="G12" s="14">
        <v>7</v>
      </c>
      <c r="H12" s="14">
        <v>5</v>
      </c>
      <c r="I12" s="16">
        <v>10</v>
      </c>
      <c r="J12" s="33">
        <v>3</v>
      </c>
      <c r="K12" s="26">
        <v>10</v>
      </c>
      <c r="L12" s="26">
        <v>15</v>
      </c>
      <c r="M12" s="35">
        <v>10</v>
      </c>
      <c r="N12" s="21">
        <v>5</v>
      </c>
      <c r="O12" s="20">
        <v>7</v>
      </c>
      <c r="P12" s="20">
        <v>10</v>
      </c>
      <c r="Q12" s="22">
        <v>10</v>
      </c>
      <c r="R12" s="37">
        <f t="shared" si="0"/>
        <v>32.333333333333336</v>
      </c>
      <c r="S12" s="9">
        <f t="shared" si="1"/>
        <v>137.33333333333334</v>
      </c>
      <c r="T12" s="5">
        <v>5</v>
      </c>
    </row>
    <row r="13" spans="2:20" ht="12.75">
      <c r="B13" s="3">
        <v>8</v>
      </c>
      <c r="C13" s="50" t="s">
        <v>18</v>
      </c>
      <c r="D13" s="53">
        <v>28</v>
      </c>
      <c r="E13" s="8">
        <v>62</v>
      </c>
      <c r="F13" s="15">
        <v>5</v>
      </c>
      <c r="G13" s="14">
        <v>7</v>
      </c>
      <c r="H13" s="14">
        <v>20</v>
      </c>
      <c r="I13" s="16">
        <v>15</v>
      </c>
      <c r="J13" s="33">
        <v>5</v>
      </c>
      <c r="K13" s="26">
        <v>10</v>
      </c>
      <c r="L13" s="26">
        <v>15</v>
      </c>
      <c r="M13" s="35">
        <v>10</v>
      </c>
      <c r="N13" s="21">
        <v>5</v>
      </c>
      <c r="O13" s="20">
        <v>10</v>
      </c>
      <c r="P13" s="20">
        <v>20</v>
      </c>
      <c r="Q13" s="22">
        <v>15</v>
      </c>
      <c r="R13" s="37">
        <f t="shared" si="0"/>
        <v>45.666666666666664</v>
      </c>
      <c r="S13" s="9">
        <f t="shared" si="1"/>
        <v>135.66666666666666</v>
      </c>
      <c r="T13" s="32">
        <v>6</v>
      </c>
    </row>
    <row r="14" spans="2:20" ht="13.5" customHeight="1">
      <c r="B14" s="3">
        <v>9</v>
      </c>
      <c r="C14" s="50" t="s">
        <v>31</v>
      </c>
      <c r="D14" s="53">
        <v>30</v>
      </c>
      <c r="E14" s="8">
        <v>49</v>
      </c>
      <c r="F14" s="15">
        <v>7</v>
      </c>
      <c r="G14" s="14">
        <v>10</v>
      </c>
      <c r="H14" s="14">
        <v>20</v>
      </c>
      <c r="I14" s="16">
        <v>15</v>
      </c>
      <c r="J14" s="33">
        <v>10</v>
      </c>
      <c r="K14" s="26">
        <v>10</v>
      </c>
      <c r="L14" s="26">
        <v>20</v>
      </c>
      <c r="M14" s="35">
        <v>20</v>
      </c>
      <c r="N14" s="21">
        <v>7</v>
      </c>
      <c r="O14" s="20">
        <v>10</v>
      </c>
      <c r="P14" s="20">
        <v>20</v>
      </c>
      <c r="Q14" s="22">
        <v>15</v>
      </c>
      <c r="R14" s="37">
        <f t="shared" si="0"/>
        <v>54.666666666666664</v>
      </c>
      <c r="S14" s="9">
        <f t="shared" si="1"/>
        <v>133.66666666666666</v>
      </c>
      <c r="T14" s="5">
        <v>7</v>
      </c>
    </row>
    <row r="15" spans="2:20" ht="12.75">
      <c r="B15" s="3">
        <v>21</v>
      </c>
      <c r="C15" s="10" t="s">
        <v>23</v>
      </c>
      <c r="D15" s="59">
        <v>28</v>
      </c>
      <c r="E15" s="8">
        <v>73</v>
      </c>
      <c r="F15" s="15">
        <v>7</v>
      </c>
      <c r="G15" s="14">
        <v>5</v>
      </c>
      <c r="H15" s="14">
        <v>10</v>
      </c>
      <c r="I15" s="16">
        <v>10</v>
      </c>
      <c r="J15" s="33">
        <v>5</v>
      </c>
      <c r="K15" s="26">
        <v>5</v>
      </c>
      <c r="L15" s="26">
        <v>5</v>
      </c>
      <c r="M15" s="35">
        <v>10</v>
      </c>
      <c r="N15" s="21">
        <v>5</v>
      </c>
      <c r="O15" s="20">
        <v>7</v>
      </c>
      <c r="P15" s="20">
        <v>10</v>
      </c>
      <c r="Q15" s="22">
        <v>15</v>
      </c>
      <c r="R15" s="38">
        <f t="shared" si="0"/>
        <v>31.333333333333332</v>
      </c>
      <c r="S15" s="12">
        <f t="shared" si="1"/>
        <v>132.33333333333331</v>
      </c>
      <c r="T15" s="32">
        <v>8</v>
      </c>
    </row>
    <row r="16" spans="2:20" ht="12.75">
      <c r="B16" s="3">
        <v>3</v>
      </c>
      <c r="C16" s="50" t="s">
        <v>17</v>
      </c>
      <c r="D16" s="53">
        <v>30</v>
      </c>
      <c r="E16" s="8">
        <v>74</v>
      </c>
      <c r="F16" s="15">
        <v>5</v>
      </c>
      <c r="G16" s="14">
        <v>10</v>
      </c>
      <c r="H16" s="14">
        <v>10</v>
      </c>
      <c r="I16" s="16">
        <v>5</v>
      </c>
      <c r="J16" s="33">
        <v>3</v>
      </c>
      <c r="K16" s="26">
        <v>10</v>
      </c>
      <c r="L16" s="26">
        <v>5</v>
      </c>
      <c r="M16" s="35">
        <v>5</v>
      </c>
      <c r="N16" s="21">
        <v>5</v>
      </c>
      <c r="O16" s="20">
        <v>10</v>
      </c>
      <c r="P16" s="20">
        <v>5</v>
      </c>
      <c r="Q16" s="22">
        <v>5</v>
      </c>
      <c r="R16" s="37">
        <f t="shared" si="0"/>
        <v>26</v>
      </c>
      <c r="S16" s="9">
        <f t="shared" si="1"/>
        <v>130</v>
      </c>
      <c r="T16" s="5">
        <v>9</v>
      </c>
    </row>
    <row r="17" spans="2:20" ht="12.75">
      <c r="B17" s="3">
        <v>14</v>
      </c>
      <c r="C17" s="50" t="s">
        <v>29</v>
      </c>
      <c r="D17" s="53">
        <v>29</v>
      </c>
      <c r="E17" s="8">
        <v>72</v>
      </c>
      <c r="F17" s="15">
        <v>5</v>
      </c>
      <c r="G17" s="14">
        <v>5</v>
      </c>
      <c r="H17" s="14">
        <v>15</v>
      </c>
      <c r="I17" s="16">
        <v>5</v>
      </c>
      <c r="J17" s="33">
        <v>5</v>
      </c>
      <c r="K17" s="26">
        <v>7</v>
      </c>
      <c r="L17" s="26">
        <v>5</v>
      </c>
      <c r="M17" s="35">
        <v>5</v>
      </c>
      <c r="N17" s="21">
        <v>5</v>
      </c>
      <c r="O17" s="20">
        <v>5</v>
      </c>
      <c r="P17" s="20">
        <v>15</v>
      </c>
      <c r="Q17" s="22">
        <v>5</v>
      </c>
      <c r="R17" s="37">
        <f t="shared" si="0"/>
        <v>27.333333333333332</v>
      </c>
      <c r="S17" s="9">
        <f t="shared" si="1"/>
        <v>128.33333333333331</v>
      </c>
      <c r="T17" s="32">
        <v>10</v>
      </c>
    </row>
    <row r="18" spans="2:20" ht="12.75">
      <c r="B18" s="3">
        <v>2</v>
      </c>
      <c r="C18" s="50" t="s">
        <v>35</v>
      </c>
      <c r="D18" s="53">
        <v>23</v>
      </c>
      <c r="E18" s="8">
        <v>65</v>
      </c>
      <c r="F18" s="15">
        <v>10</v>
      </c>
      <c r="G18" s="14">
        <v>5</v>
      </c>
      <c r="H18" s="14">
        <v>15</v>
      </c>
      <c r="I18" s="16">
        <v>10</v>
      </c>
      <c r="J18" s="33">
        <v>10</v>
      </c>
      <c r="K18" s="26">
        <v>5</v>
      </c>
      <c r="L18" s="26">
        <v>10</v>
      </c>
      <c r="M18" s="35">
        <v>10</v>
      </c>
      <c r="N18" s="21">
        <v>10</v>
      </c>
      <c r="O18" s="20">
        <v>5</v>
      </c>
      <c r="P18" s="20">
        <v>20</v>
      </c>
      <c r="Q18" s="22">
        <v>10</v>
      </c>
      <c r="R18" s="37">
        <f t="shared" si="0"/>
        <v>40</v>
      </c>
      <c r="S18" s="9">
        <f t="shared" si="1"/>
        <v>128</v>
      </c>
      <c r="T18" s="5">
        <v>11</v>
      </c>
    </row>
    <row r="19" spans="2:20" ht="12.75">
      <c r="B19" s="3">
        <v>18</v>
      </c>
      <c r="C19" s="50" t="s">
        <v>28</v>
      </c>
      <c r="D19" s="53">
        <v>30</v>
      </c>
      <c r="E19" s="8">
        <v>64</v>
      </c>
      <c r="F19" s="15">
        <v>5</v>
      </c>
      <c r="G19" s="14">
        <v>7</v>
      </c>
      <c r="H19" s="14">
        <v>15</v>
      </c>
      <c r="I19" s="16">
        <v>5</v>
      </c>
      <c r="J19" s="33">
        <v>7</v>
      </c>
      <c r="K19" s="26">
        <v>10</v>
      </c>
      <c r="L19" s="26">
        <v>20</v>
      </c>
      <c r="M19" s="35">
        <v>10</v>
      </c>
      <c r="N19" s="21">
        <v>3</v>
      </c>
      <c r="O19" s="20">
        <v>5</v>
      </c>
      <c r="P19" s="20">
        <v>10</v>
      </c>
      <c r="Q19" s="22">
        <v>5</v>
      </c>
      <c r="R19" s="38">
        <f t="shared" si="0"/>
        <v>34</v>
      </c>
      <c r="S19" s="12">
        <f t="shared" si="1"/>
        <v>128</v>
      </c>
      <c r="T19" s="32">
        <v>12</v>
      </c>
    </row>
    <row r="20" spans="2:20" ht="12.75">
      <c r="B20" s="3">
        <v>16</v>
      </c>
      <c r="C20" s="50" t="s">
        <v>30</v>
      </c>
      <c r="D20" s="53">
        <v>29</v>
      </c>
      <c r="E20" s="8">
        <v>63</v>
      </c>
      <c r="F20" s="15">
        <v>5</v>
      </c>
      <c r="G20" s="14">
        <v>5</v>
      </c>
      <c r="H20" s="14">
        <v>10</v>
      </c>
      <c r="I20" s="16">
        <v>10</v>
      </c>
      <c r="J20" s="33">
        <v>3</v>
      </c>
      <c r="K20" s="26">
        <v>7</v>
      </c>
      <c r="L20" s="26">
        <v>10</v>
      </c>
      <c r="M20" s="35">
        <v>10</v>
      </c>
      <c r="N20" s="21">
        <v>3</v>
      </c>
      <c r="O20" s="20">
        <v>7</v>
      </c>
      <c r="P20" s="20">
        <v>15</v>
      </c>
      <c r="Q20" s="22">
        <v>15</v>
      </c>
      <c r="R20" s="38">
        <f t="shared" si="0"/>
        <v>33.333333333333336</v>
      </c>
      <c r="S20" s="12">
        <f t="shared" si="1"/>
        <v>125.33333333333334</v>
      </c>
      <c r="T20" s="5">
        <v>13</v>
      </c>
    </row>
    <row r="21" spans="2:20" ht="12.75">
      <c r="B21" s="3">
        <v>1</v>
      </c>
      <c r="C21" s="50" t="s">
        <v>27</v>
      </c>
      <c r="D21" s="53">
        <v>30</v>
      </c>
      <c r="E21" s="8">
        <v>65</v>
      </c>
      <c r="F21" s="15">
        <v>7</v>
      </c>
      <c r="G21" s="14">
        <v>5</v>
      </c>
      <c r="H21" s="14">
        <v>15</v>
      </c>
      <c r="I21" s="16">
        <v>10</v>
      </c>
      <c r="J21" s="33">
        <v>5</v>
      </c>
      <c r="K21" s="26">
        <v>7</v>
      </c>
      <c r="L21" s="26">
        <v>5</v>
      </c>
      <c r="M21" s="35">
        <v>5</v>
      </c>
      <c r="N21" s="21">
        <v>7</v>
      </c>
      <c r="O21" s="20">
        <v>0</v>
      </c>
      <c r="P21" s="20">
        <v>5</v>
      </c>
      <c r="Q21" s="22">
        <v>10</v>
      </c>
      <c r="R21" s="37">
        <f t="shared" si="0"/>
        <v>27</v>
      </c>
      <c r="S21" s="9">
        <f>R21+E21+D21</f>
        <v>122</v>
      </c>
      <c r="T21" s="32">
        <v>14</v>
      </c>
    </row>
    <row r="22" spans="2:20" s="13" customFormat="1" ht="12.75">
      <c r="B22" s="3">
        <v>6</v>
      </c>
      <c r="C22" s="50" t="s">
        <v>20</v>
      </c>
      <c r="D22" s="53">
        <v>30</v>
      </c>
      <c r="E22" s="8">
        <v>65</v>
      </c>
      <c r="F22" s="15">
        <v>5</v>
      </c>
      <c r="G22" s="14">
        <v>5</v>
      </c>
      <c r="H22" s="14">
        <v>5</v>
      </c>
      <c r="I22" s="16">
        <v>5</v>
      </c>
      <c r="J22" s="33">
        <v>5</v>
      </c>
      <c r="K22" s="26">
        <v>10</v>
      </c>
      <c r="L22" s="26">
        <v>15</v>
      </c>
      <c r="M22" s="35">
        <v>5</v>
      </c>
      <c r="N22" s="21">
        <v>5</v>
      </c>
      <c r="O22" s="20">
        <v>7</v>
      </c>
      <c r="P22" s="20">
        <v>10</v>
      </c>
      <c r="Q22" s="22">
        <v>0</v>
      </c>
      <c r="R22" s="37">
        <f t="shared" si="0"/>
        <v>25.666666666666668</v>
      </c>
      <c r="S22" s="9">
        <f t="shared" si="1"/>
        <v>120.66666666666667</v>
      </c>
      <c r="T22" s="5">
        <v>15</v>
      </c>
    </row>
    <row r="23" spans="2:20" s="13" customFormat="1" ht="12.75">
      <c r="B23" s="3">
        <v>10</v>
      </c>
      <c r="C23" s="50" t="s">
        <v>22</v>
      </c>
      <c r="D23" s="53">
        <v>25</v>
      </c>
      <c r="E23" s="8">
        <v>48</v>
      </c>
      <c r="F23" s="15">
        <v>10</v>
      </c>
      <c r="G23" s="14">
        <v>5</v>
      </c>
      <c r="H23" s="14">
        <v>15</v>
      </c>
      <c r="I23" s="16">
        <v>20</v>
      </c>
      <c r="J23" s="33">
        <v>10</v>
      </c>
      <c r="K23" s="26">
        <v>5</v>
      </c>
      <c r="L23" s="26">
        <v>15</v>
      </c>
      <c r="M23" s="35">
        <v>15</v>
      </c>
      <c r="N23" s="21">
        <v>10</v>
      </c>
      <c r="O23" s="20">
        <v>5</v>
      </c>
      <c r="P23" s="20">
        <v>15</v>
      </c>
      <c r="Q23" s="22">
        <v>15</v>
      </c>
      <c r="R23" s="37">
        <f t="shared" si="0"/>
        <v>46.666666666666664</v>
      </c>
      <c r="S23" s="9">
        <f t="shared" si="1"/>
        <v>119.66666666666666</v>
      </c>
      <c r="T23" s="32">
        <v>16</v>
      </c>
    </row>
    <row r="24" spans="2:20" s="13" customFormat="1" ht="12.75">
      <c r="B24" s="3">
        <v>12</v>
      </c>
      <c r="C24" s="50" t="s">
        <v>25</v>
      </c>
      <c r="D24" s="53">
        <v>29</v>
      </c>
      <c r="E24" s="8">
        <v>66</v>
      </c>
      <c r="F24" s="15">
        <v>7</v>
      </c>
      <c r="G24" s="14">
        <v>5</v>
      </c>
      <c r="H24" s="14">
        <v>5</v>
      </c>
      <c r="I24" s="16">
        <v>5</v>
      </c>
      <c r="J24" s="33">
        <v>5</v>
      </c>
      <c r="K24" s="26">
        <v>7</v>
      </c>
      <c r="L24" s="26">
        <v>10</v>
      </c>
      <c r="M24" s="35">
        <v>5</v>
      </c>
      <c r="N24" s="21">
        <v>5</v>
      </c>
      <c r="O24" s="20">
        <v>7</v>
      </c>
      <c r="P24" s="20">
        <v>5</v>
      </c>
      <c r="Q24" s="22">
        <v>5</v>
      </c>
      <c r="R24" s="37">
        <f t="shared" si="0"/>
        <v>23.666666666666668</v>
      </c>
      <c r="S24" s="9">
        <f t="shared" si="1"/>
        <v>118.66666666666667</v>
      </c>
      <c r="T24" s="5">
        <v>17</v>
      </c>
    </row>
    <row r="25" spans="2:20" s="57" customFormat="1" ht="12.75">
      <c r="B25" s="3">
        <v>20</v>
      </c>
      <c r="C25" s="10" t="s">
        <v>33</v>
      </c>
      <c r="D25" s="54">
        <v>30</v>
      </c>
      <c r="E25" s="8">
        <v>67</v>
      </c>
      <c r="F25" s="15">
        <v>5</v>
      </c>
      <c r="G25" s="14">
        <v>3</v>
      </c>
      <c r="H25" s="14">
        <v>5</v>
      </c>
      <c r="I25" s="16">
        <v>5</v>
      </c>
      <c r="J25" s="33">
        <v>5</v>
      </c>
      <c r="K25" s="26">
        <v>5</v>
      </c>
      <c r="L25" s="26">
        <v>5</v>
      </c>
      <c r="M25" s="35">
        <v>5</v>
      </c>
      <c r="N25" s="21">
        <v>5</v>
      </c>
      <c r="O25" s="20">
        <v>3</v>
      </c>
      <c r="P25" s="20">
        <v>5</v>
      </c>
      <c r="Q25" s="22">
        <v>5</v>
      </c>
      <c r="R25" s="38">
        <f t="shared" si="0"/>
        <v>18.666666666666668</v>
      </c>
      <c r="S25" s="12">
        <f t="shared" si="1"/>
        <v>115.66666666666667</v>
      </c>
      <c r="T25" s="32">
        <v>18</v>
      </c>
    </row>
    <row r="26" spans="2:20" ht="12.75">
      <c r="B26" s="3">
        <v>13</v>
      </c>
      <c r="C26" s="50" t="s">
        <v>21</v>
      </c>
      <c r="D26" s="58">
        <v>30</v>
      </c>
      <c r="E26" s="8">
        <v>61</v>
      </c>
      <c r="F26" s="15">
        <v>5</v>
      </c>
      <c r="G26" s="14">
        <v>5</v>
      </c>
      <c r="H26" s="14">
        <v>5</v>
      </c>
      <c r="I26" s="16">
        <v>10</v>
      </c>
      <c r="J26" s="33">
        <v>3</v>
      </c>
      <c r="K26" s="26">
        <v>3</v>
      </c>
      <c r="L26" s="26">
        <v>10</v>
      </c>
      <c r="M26" s="35">
        <v>5</v>
      </c>
      <c r="N26" s="21">
        <v>3</v>
      </c>
      <c r="O26" s="20">
        <v>3</v>
      </c>
      <c r="P26" s="20">
        <v>5</v>
      </c>
      <c r="Q26" s="22">
        <v>10</v>
      </c>
      <c r="R26" s="37">
        <f t="shared" si="0"/>
        <v>22.333333333333332</v>
      </c>
      <c r="S26" s="9">
        <f t="shared" si="1"/>
        <v>113.33333333333333</v>
      </c>
      <c r="T26" s="5">
        <v>19</v>
      </c>
    </row>
    <row r="27" spans="2:20" ht="12.75">
      <c r="B27" s="3">
        <v>4</v>
      </c>
      <c r="C27" s="50" t="s">
        <v>24</v>
      </c>
      <c r="D27" s="58">
        <v>27</v>
      </c>
      <c r="E27" s="8">
        <v>54</v>
      </c>
      <c r="F27" s="15">
        <v>0</v>
      </c>
      <c r="G27" s="14">
        <v>3</v>
      </c>
      <c r="H27" s="14">
        <v>10</v>
      </c>
      <c r="I27" s="16">
        <v>10</v>
      </c>
      <c r="J27" s="33">
        <v>0</v>
      </c>
      <c r="K27" s="26">
        <v>5</v>
      </c>
      <c r="L27" s="26">
        <v>0</v>
      </c>
      <c r="M27" s="35">
        <v>0</v>
      </c>
      <c r="N27" s="21">
        <v>5</v>
      </c>
      <c r="O27" s="20">
        <v>3</v>
      </c>
      <c r="P27" s="20">
        <v>5</v>
      </c>
      <c r="Q27" s="22">
        <v>5</v>
      </c>
      <c r="R27" s="37">
        <f t="shared" si="0"/>
        <v>15.333333333333334</v>
      </c>
      <c r="S27" s="9">
        <f t="shared" si="1"/>
        <v>96.33333333333333</v>
      </c>
      <c r="T27" s="32">
        <v>20</v>
      </c>
    </row>
    <row r="28" spans="2:20" ht="12.75">
      <c r="B28" s="3">
        <v>22</v>
      </c>
      <c r="C28" s="10"/>
      <c r="D28" s="54"/>
      <c r="E28" s="8"/>
      <c r="F28" s="15"/>
      <c r="G28" s="14"/>
      <c r="H28" s="14"/>
      <c r="I28" s="16"/>
      <c r="J28" s="33"/>
      <c r="K28" s="26"/>
      <c r="L28" s="26"/>
      <c r="M28" s="35"/>
      <c r="N28" s="21"/>
      <c r="O28" s="20"/>
      <c r="P28" s="20"/>
      <c r="Q28" s="22"/>
      <c r="R28" s="38">
        <f t="shared" si="0"/>
        <v>0</v>
      </c>
      <c r="S28" s="12">
        <f t="shared" si="1"/>
        <v>0</v>
      </c>
      <c r="T28" s="5"/>
    </row>
    <row r="29" spans="2:20" ht="12.75">
      <c r="B29" s="3">
        <v>23</v>
      </c>
      <c r="C29" s="10"/>
      <c r="D29" s="54"/>
      <c r="E29" s="8"/>
      <c r="F29" s="15"/>
      <c r="G29" s="14"/>
      <c r="H29" s="14"/>
      <c r="I29" s="16"/>
      <c r="J29" s="33"/>
      <c r="K29" s="26"/>
      <c r="L29" s="26"/>
      <c r="M29" s="35"/>
      <c r="N29" s="21"/>
      <c r="O29" s="20"/>
      <c r="P29" s="20"/>
      <c r="Q29" s="22"/>
      <c r="R29" s="38">
        <f t="shared" si="0"/>
        <v>0</v>
      </c>
      <c r="S29" s="12">
        <f t="shared" si="1"/>
        <v>0</v>
      </c>
      <c r="T29" s="5"/>
    </row>
    <row r="30" spans="2:20" ht="12.75">
      <c r="B30" s="3">
        <v>24</v>
      </c>
      <c r="C30" s="10"/>
      <c r="D30" s="54"/>
      <c r="E30" s="8"/>
      <c r="F30" s="15"/>
      <c r="G30" s="14"/>
      <c r="H30" s="14"/>
      <c r="I30" s="16"/>
      <c r="J30" s="33"/>
      <c r="K30" s="26"/>
      <c r="L30" s="26"/>
      <c r="M30" s="35"/>
      <c r="N30" s="21"/>
      <c r="O30" s="20"/>
      <c r="P30" s="20"/>
      <c r="Q30" s="22"/>
      <c r="R30" s="38">
        <f t="shared" si="0"/>
        <v>0</v>
      </c>
      <c r="S30" s="12">
        <f t="shared" si="1"/>
        <v>0</v>
      </c>
      <c r="T30" s="5"/>
    </row>
    <row r="31" spans="2:20" ht="12.75">
      <c r="B31" s="3">
        <v>25</v>
      </c>
      <c r="C31" s="10"/>
      <c r="D31" s="54"/>
      <c r="E31" s="8"/>
      <c r="F31" s="15"/>
      <c r="G31" s="14"/>
      <c r="H31" s="14"/>
      <c r="I31" s="16"/>
      <c r="J31" s="33"/>
      <c r="K31" s="26"/>
      <c r="L31" s="26"/>
      <c r="M31" s="35"/>
      <c r="N31" s="21"/>
      <c r="O31" s="20"/>
      <c r="P31" s="20"/>
      <c r="Q31" s="22"/>
      <c r="R31" s="38">
        <f t="shared" si="0"/>
        <v>0</v>
      </c>
      <c r="S31" s="12">
        <f t="shared" si="1"/>
        <v>0</v>
      </c>
      <c r="T31" s="5"/>
    </row>
    <row r="32" spans="2:20" ht="12.75">
      <c r="B32" s="3">
        <v>26</v>
      </c>
      <c r="C32" s="10"/>
      <c r="D32" s="54"/>
      <c r="E32" s="8"/>
      <c r="F32" s="15"/>
      <c r="G32" s="14"/>
      <c r="H32" s="14"/>
      <c r="I32" s="16"/>
      <c r="J32" s="33"/>
      <c r="K32" s="26"/>
      <c r="L32" s="26"/>
      <c r="M32" s="35"/>
      <c r="N32" s="21"/>
      <c r="O32" s="20"/>
      <c r="P32" s="20"/>
      <c r="Q32" s="22"/>
      <c r="R32" s="38">
        <f t="shared" si="0"/>
        <v>0</v>
      </c>
      <c r="S32" s="12">
        <f t="shared" si="1"/>
        <v>0</v>
      </c>
      <c r="T32" s="5"/>
    </row>
    <row r="33" spans="2:20" ht="12.75">
      <c r="B33" s="3">
        <v>27</v>
      </c>
      <c r="C33" s="10"/>
      <c r="D33" s="54"/>
      <c r="E33" s="8"/>
      <c r="F33" s="15"/>
      <c r="G33" s="14"/>
      <c r="H33" s="14"/>
      <c r="I33" s="16"/>
      <c r="J33" s="33"/>
      <c r="K33" s="26"/>
      <c r="L33" s="26"/>
      <c r="M33" s="35"/>
      <c r="N33" s="21"/>
      <c r="O33" s="20"/>
      <c r="P33" s="20"/>
      <c r="Q33" s="22"/>
      <c r="R33" s="38">
        <f t="shared" si="0"/>
        <v>0</v>
      </c>
      <c r="S33" s="12">
        <f t="shared" si="1"/>
        <v>0</v>
      </c>
      <c r="T33" s="5"/>
    </row>
    <row r="34" spans="2:20" ht="12.75">
      <c r="B34" s="3">
        <v>28</v>
      </c>
      <c r="C34" s="10"/>
      <c r="D34" s="54"/>
      <c r="E34" s="8"/>
      <c r="F34" s="15"/>
      <c r="G34" s="14"/>
      <c r="H34" s="14"/>
      <c r="I34" s="16"/>
      <c r="J34" s="33"/>
      <c r="K34" s="26"/>
      <c r="L34" s="26"/>
      <c r="M34" s="35"/>
      <c r="N34" s="21"/>
      <c r="O34" s="20"/>
      <c r="P34" s="20"/>
      <c r="Q34" s="22"/>
      <c r="R34" s="38">
        <f t="shared" si="0"/>
        <v>0</v>
      </c>
      <c r="S34" s="12">
        <f t="shared" si="1"/>
        <v>0</v>
      </c>
      <c r="T34" s="5"/>
    </row>
    <row r="35" spans="2:20" ht="12.75">
      <c r="B35" s="3">
        <v>29</v>
      </c>
      <c r="C35" s="10"/>
      <c r="D35" s="54"/>
      <c r="E35" s="8"/>
      <c r="F35" s="15"/>
      <c r="G35" s="14"/>
      <c r="H35" s="14"/>
      <c r="I35" s="16"/>
      <c r="J35" s="33"/>
      <c r="K35" s="26"/>
      <c r="L35" s="26"/>
      <c r="M35" s="35"/>
      <c r="N35" s="21"/>
      <c r="O35" s="20"/>
      <c r="P35" s="20"/>
      <c r="Q35" s="22"/>
      <c r="R35" s="38">
        <f t="shared" si="0"/>
        <v>0</v>
      </c>
      <c r="S35" s="12">
        <f t="shared" si="1"/>
        <v>0</v>
      </c>
      <c r="T35" s="5"/>
    </row>
    <row r="36" spans="2:20" ht="12.75">
      <c r="B36" s="3">
        <v>30</v>
      </c>
      <c r="C36" s="10"/>
      <c r="D36" s="54"/>
      <c r="E36" s="8"/>
      <c r="F36" s="15"/>
      <c r="G36" s="14"/>
      <c r="H36" s="14"/>
      <c r="I36" s="16"/>
      <c r="J36" s="33"/>
      <c r="K36" s="26"/>
      <c r="L36" s="26"/>
      <c r="M36" s="35"/>
      <c r="N36" s="21"/>
      <c r="O36" s="20"/>
      <c r="P36" s="20"/>
      <c r="Q36" s="22"/>
      <c r="R36" s="38">
        <f t="shared" si="0"/>
        <v>0</v>
      </c>
      <c r="S36" s="12">
        <f t="shared" si="1"/>
        <v>0</v>
      </c>
      <c r="T36" s="5"/>
    </row>
    <row r="37" spans="2:20" ht="12.75">
      <c r="B37" s="3">
        <v>31</v>
      </c>
      <c r="C37" s="10"/>
      <c r="D37" s="54"/>
      <c r="E37" s="8"/>
      <c r="F37" s="15"/>
      <c r="G37" s="14"/>
      <c r="H37" s="14"/>
      <c r="I37" s="16"/>
      <c r="J37" s="33"/>
      <c r="K37" s="26"/>
      <c r="L37" s="26"/>
      <c r="M37" s="35"/>
      <c r="N37" s="21"/>
      <c r="O37" s="20"/>
      <c r="P37" s="20"/>
      <c r="Q37" s="22"/>
      <c r="R37" s="38">
        <f t="shared" si="0"/>
        <v>0</v>
      </c>
      <c r="S37" s="12">
        <f t="shared" si="1"/>
        <v>0</v>
      </c>
      <c r="T37" s="5"/>
    </row>
    <row r="38" spans="2:20" ht="12.75">
      <c r="B38" s="3">
        <v>32</v>
      </c>
      <c r="C38" s="10"/>
      <c r="D38" s="54"/>
      <c r="E38" s="8"/>
      <c r="F38" s="15"/>
      <c r="G38" s="14"/>
      <c r="H38" s="14"/>
      <c r="I38" s="16"/>
      <c r="J38" s="33"/>
      <c r="K38" s="26"/>
      <c r="L38" s="26"/>
      <c r="M38" s="35"/>
      <c r="N38" s="21"/>
      <c r="O38" s="20"/>
      <c r="P38" s="20"/>
      <c r="Q38" s="22"/>
      <c r="R38" s="38">
        <f t="shared" si="0"/>
        <v>0</v>
      </c>
      <c r="S38" s="12">
        <f t="shared" si="1"/>
        <v>0</v>
      </c>
      <c r="T38" s="5"/>
    </row>
    <row r="39" spans="2:20" ht="12.75">
      <c r="B39" s="3">
        <v>33</v>
      </c>
      <c r="C39" s="10"/>
      <c r="D39" s="54"/>
      <c r="E39" s="8"/>
      <c r="F39" s="15"/>
      <c r="G39" s="14"/>
      <c r="H39" s="14"/>
      <c r="I39" s="16"/>
      <c r="J39" s="33"/>
      <c r="K39" s="26"/>
      <c r="L39" s="26"/>
      <c r="M39" s="35"/>
      <c r="N39" s="21"/>
      <c r="O39" s="20"/>
      <c r="P39" s="20"/>
      <c r="Q39" s="22"/>
      <c r="R39" s="38">
        <f t="shared" si="0"/>
        <v>0</v>
      </c>
      <c r="S39" s="12">
        <f t="shared" si="1"/>
        <v>0</v>
      </c>
      <c r="T39" s="5"/>
    </row>
    <row r="40" spans="2:20" ht="12.75">
      <c r="B40" s="3">
        <v>34</v>
      </c>
      <c r="C40" s="10"/>
      <c r="D40" s="54"/>
      <c r="E40" s="8"/>
      <c r="F40" s="15"/>
      <c r="G40" s="14"/>
      <c r="H40" s="14"/>
      <c r="I40" s="16"/>
      <c r="J40" s="33"/>
      <c r="K40" s="26"/>
      <c r="L40" s="26"/>
      <c r="M40" s="35"/>
      <c r="N40" s="21"/>
      <c r="O40" s="20"/>
      <c r="P40" s="20"/>
      <c r="Q40" s="22"/>
      <c r="R40" s="38">
        <f t="shared" si="0"/>
        <v>0</v>
      </c>
      <c r="S40" s="12">
        <f t="shared" si="1"/>
        <v>0</v>
      </c>
      <c r="T40" s="5"/>
    </row>
    <row r="41" spans="2:20" ht="12.75">
      <c r="B41" s="3">
        <v>35</v>
      </c>
      <c r="C41" s="10"/>
      <c r="D41" s="54"/>
      <c r="E41" s="8"/>
      <c r="F41" s="15"/>
      <c r="G41" s="14"/>
      <c r="H41" s="14"/>
      <c r="I41" s="16"/>
      <c r="J41" s="33"/>
      <c r="K41" s="26"/>
      <c r="L41" s="26"/>
      <c r="M41" s="35"/>
      <c r="N41" s="21"/>
      <c r="O41" s="20"/>
      <c r="P41" s="20"/>
      <c r="Q41" s="22"/>
      <c r="R41" s="38">
        <f t="shared" si="0"/>
        <v>0</v>
      </c>
      <c r="S41" s="12">
        <f t="shared" si="1"/>
        <v>0</v>
      </c>
      <c r="T41" s="5"/>
    </row>
    <row r="42" spans="2:20" ht="12.75">
      <c r="B42" s="3">
        <v>36</v>
      </c>
      <c r="C42" s="10"/>
      <c r="D42" s="54"/>
      <c r="E42" s="8"/>
      <c r="F42" s="15"/>
      <c r="G42" s="14"/>
      <c r="H42" s="14"/>
      <c r="I42" s="16"/>
      <c r="J42" s="33"/>
      <c r="K42" s="26"/>
      <c r="L42" s="26"/>
      <c r="M42" s="35"/>
      <c r="N42" s="21"/>
      <c r="O42" s="20"/>
      <c r="P42" s="20"/>
      <c r="Q42" s="22"/>
      <c r="R42" s="38">
        <f t="shared" si="0"/>
        <v>0</v>
      </c>
      <c r="S42" s="12">
        <f t="shared" si="1"/>
        <v>0</v>
      </c>
      <c r="T42" s="5"/>
    </row>
    <row r="43" spans="2:20" ht="12.75">
      <c r="B43" s="3">
        <v>37</v>
      </c>
      <c r="C43" s="10"/>
      <c r="D43" s="54"/>
      <c r="E43" s="8"/>
      <c r="F43" s="15"/>
      <c r="G43" s="14"/>
      <c r="H43" s="14"/>
      <c r="I43" s="16"/>
      <c r="J43" s="33"/>
      <c r="K43" s="26"/>
      <c r="L43" s="26"/>
      <c r="M43" s="35"/>
      <c r="N43" s="21"/>
      <c r="O43" s="20"/>
      <c r="P43" s="20"/>
      <c r="Q43" s="22"/>
      <c r="R43" s="38">
        <f t="shared" si="0"/>
        <v>0</v>
      </c>
      <c r="S43" s="12">
        <f t="shared" si="1"/>
        <v>0</v>
      </c>
      <c r="T43" s="5"/>
    </row>
    <row r="44" spans="2:20" ht="12.75">
      <c r="B44" s="3">
        <v>38</v>
      </c>
      <c r="C44" s="10"/>
      <c r="D44" s="54"/>
      <c r="E44" s="8"/>
      <c r="F44" s="15"/>
      <c r="G44" s="14"/>
      <c r="H44" s="14"/>
      <c r="I44" s="16"/>
      <c r="J44" s="33"/>
      <c r="K44" s="26"/>
      <c r="L44" s="26"/>
      <c r="M44" s="35"/>
      <c r="N44" s="21"/>
      <c r="O44" s="20"/>
      <c r="P44" s="20"/>
      <c r="Q44" s="22"/>
      <c r="R44" s="38">
        <f t="shared" si="0"/>
        <v>0</v>
      </c>
      <c r="S44" s="12">
        <f t="shared" si="1"/>
        <v>0</v>
      </c>
      <c r="T44" s="5"/>
    </row>
    <row r="45" spans="2:20" ht="12.75">
      <c r="B45" s="3">
        <v>39</v>
      </c>
      <c r="C45" s="10"/>
      <c r="D45" s="54"/>
      <c r="E45" s="8"/>
      <c r="F45" s="15"/>
      <c r="G45" s="14"/>
      <c r="H45" s="14"/>
      <c r="I45" s="16"/>
      <c r="J45" s="33"/>
      <c r="K45" s="26"/>
      <c r="L45" s="26"/>
      <c r="M45" s="35"/>
      <c r="N45" s="21"/>
      <c r="O45" s="20"/>
      <c r="P45" s="20"/>
      <c r="Q45" s="22"/>
      <c r="R45" s="38">
        <f t="shared" si="0"/>
        <v>0</v>
      </c>
      <c r="S45" s="12">
        <f t="shared" si="1"/>
        <v>0</v>
      </c>
      <c r="T45" s="5"/>
    </row>
    <row r="46" spans="2:20" ht="12.75">
      <c r="B46" s="3">
        <v>40</v>
      </c>
      <c r="C46" s="10"/>
      <c r="D46" s="54"/>
      <c r="E46" s="8"/>
      <c r="F46" s="15"/>
      <c r="G46" s="14"/>
      <c r="H46" s="14"/>
      <c r="I46" s="16"/>
      <c r="J46" s="33"/>
      <c r="K46" s="26"/>
      <c r="L46" s="26"/>
      <c r="M46" s="35"/>
      <c r="N46" s="21"/>
      <c r="O46" s="20"/>
      <c r="P46" s="20"/>
      <c r="Q46" s="22"/>
      <c r="R46" s="38">
        <f t="shared" si="0"/>
        <v>0</v>
      </c>
      <c r="S46" s="12">
        <f t="shared" si="1"/>
        <v>0</v>
      </c>
      <c r="T46" s="5"/>
    </row>
    <row r="47" spans="2:20" ht="12.75">
      <c r="B47" s="3">
        <v>41</v>
      </c>
      <c r="C47" s="10"/>
      <c r="D47" s="54"/>
      <c r="E47" s="8"/>
      <c r="F47" s="15"/>
      <c r="G47" s="14"/>
      <c r="H47" s="14"/>
      <c r="I47" s="16"/>
      <c r="J47" s="33"/>
      <c r="K47" s="26"/>
      <c r="L47" s="26"/>
      <c r="M47" s="35"/>
      <c r="N47" s="21"/>
      <c r="O47" s="20"/>
      <c r="P47" s="20"/>
      <c r="Q47" s="22"/>
      <c r="R47" s="38">
        <f t="shared" si="0"/>
        <v>0</v>
      </c>
      <c r="S47" s="12">
        <f t="shared" si="1"/>
        <v>0</v>
      </c>
      <c r="T47" s="5"/>
    </row>
    <row r="48" spans="2:20" ht="12.75">
      <c r="B48" s="3">
        <v>42</v>
      </c>
      <c r="C48" s="10"/>
      <c r="D48" s="54"/>
      <c r="E48" s="8"/>
      <c r="F48" s="15"/>
      <c r="G48" s="14"/>
      <c r="H48" s="14"/>
      <c r="I48" s="16"/>
      <c r="J48" s="33"/>
      <c r="K48" s="26"/>
      <c r="L48" s="26"/>
      <c r="M48" s="35"/>
      <c r="N48" s="21"/>
      <c r="O48" s="20"/>
      <c r="P48" s="20"/>
      <c r="Q48" s="22"/>
      <c r="R48" s="38">
        <f t="shared" si="0"/>
        <v>0</v>
      </c>
      <c r="S48" s="12">
        <f t="shared" si="1"/>
        <v>0</v>
      </c>
      <c r="T48" s="5"/>
    </row>
    <row r="49" spans="2:20" ht="12.75">
      <c r="B49" s="3">
        <v>43</v>
      </c>
      <c r="C49" s="10"/>
      <c r="D49" s="54"/>
      <c r="E49" s="8"/>
      <c r="F49" s="15"/>
      <c r="G49" s="14"/>
      <c r="H49" s="14"/>
      <c r="I49" s="16"/>
      <c r="J49" s="33"/>
      <c r="K49" s="26"/>
      <c r="L49" s="26"/>
      <c r="M49" s="35"/>
      <c r="N49" s="21"/>
      <c r="O49" s="20"/>
      <c r="P49" s="20"/>
      <c r="Q49" s="22"/>
      <c r="R49" s="38">
        <f t="shared" si="0"/>
        <v>0</v>
      </c>
      <c r="S49" s="12">
        <f t="shared" si="1"/>
        <v>0</v>
      </c>
      <c r="T49" s="5"/>
    </row>
    <row r="50" spans="2:20" ht="12.75">
      <c r="B50" s="3">
        <v>44</v>
      </c>
      <c r="C50" s="10"/>
      <c r="D50" s="54"/>
      <c r="E50" s="8"/>
      <c r="F50" s="15"/>
      <c r="G50" s="14"/>
      <c r="H50" s="14"/>
      <c r="I50" s="16"/>
      <c r="J50" s="33"/>
      <c r="K50" s="26"/>
      <c r="L50" s="26"/>
      <c r="M50" s="35"/>
      <c r="N50" s="21"/>
      <c r="O50" s="20"/>
      <c r="P50" s="20"/>
      <c r="Q50" s="22"/>
      <c r="R50" s="38">
        <f t="shared" si="0"/>
        <v>0</v>
      </c>
      <c r="S50" s="12">
        <f t="shared" si="1"/>
        <v>0</v>
      </c>
      <c r="T50" s="5"/>
    </row>
    <row r="51" spans="2:20" ht="12.75">
      <c r="B51" s="3">
        <v>45</v>
      </c>
      <c r="C51" s="10"/>
      <c r="D51" s="54"/>
      <c r="E51" s="8"/>
      <c r="F51" s="15"/>
      <c r="G51" s="14"/>
      <c r="H51" s="14"/>
      <c r="I51" s="16"/>
      <c r="J51" s="33"/>
      <c r="K51" s="26"/>
      <c r="L51" s="26"/>
      <c r="M51" s="35"/>
      <c r="N51" s="21"/>
      <c r="O51" s="20"/>
      <c r="P51" s="20"/>
      <c r="Q51" s="22"/>
      <c r="R51" s="38">
        <f t="shared" si="0"/>
        <v>0</v>
      </c>
      <c r="S51" s="12">
        <f t="shared" si="1"/>
        <v>0</v>
      </c>
      <c r="T51" s="5"/>
    </row>
    <row r="52" spans="2:20" ht="12.75">
      <c r="B52" s="3">
        <v>46</v>
      </c>
      <c r="C52" s="10"/>
      <c r="D52" s="54"/>
      <c r="E52" s="8"/>
      <c r="F52" s="15"/>
      <c r="G52" s="14"/>
      <c r="H52" s="14"/>
      <c r="I52" s="16"/>
      <c r="J52" s="33"/>
      <c r="K52" s="26"/>
      <c r="L52" s="26"/>
      <c r="M52" s="35"/>
      <c r="N52" s="21"/>
      <c r="O52" s="20"/>
      <c r="P52" s="20"/>
      <c r="Q52" s="22"/>
      <c r="R52" s="38">
        <f t="shared" si="0"/>
        <v>0</v>
      </c>
      <c r="S52" s="12">
        <f t="shared" si="1"/>
        <v>0</v>
      </c>
      <c r="T52" s="5"/>
    </row>
    <row r="53" spans="2:20" ht="12.75">
      <c r="B53" s="3">
        <v>47</v>
      </c>
      <c r="C53" s="10"/>
      <c r="D53" s="54"/>
      <c r="E53" s="8"/>
      <c r="F53" s="15"/>
      <c r="G53" s="14"/>
      <c r="H53" s="14"/>
      <c r="I53" s="16"/>
      <c r="J53" s="33"/>
      <c r="K53" s="26"/>
      <c r="L53" s="26"/>
      <c r="M53" s="35"/>
      <c r="N53" s="21"/>
      <c r="O53" s="20"/>
      <c r="P53" s="20"/>
      <c r="Q53" s="22"/>
      <c r="R53" s="38">
        <f t="shared" si="0"/>
        <v>0</v>
      </c>
      <c r="S53" s="12">
        <f t="shared" si="1"/>
        <v>0</v>
      </c>
      <c r="T53" s="5"/>
    </row>
    <row r="54" spans="2:20" ht="12.75">
      <c r="B54" s="3">
        <v>48</v>
      </c>
      <c r="C54" s="10"/>
      <c r="D54" s="54"/>
      <c r="E54" s="8"/>
      <c r="F54" s="15"/>
      <c r="G54" s="14"/>
      <c r="H54" s="14"/>
      <c r="I54" s="16"/>
      <c r="J54" s="33"/>
      <c r="K54" s="26"/>
      <c r="L54" s="26"/>
      <c r="M54" s="35"/>
      <c r="N54" s="21"/>
      <c r="O54" s="20"/>
      <c r="P54" s="20"/>
      <c r="Q54" s="22"/>
      <c r="R54" s="38">
        <f t="shared" si="0"/>
        <v>0</v>
      </c>
      <c r="S54" s="12">
        <f t="shared" si="1"/>
        <v>0</v>
      </c>
      <c r="T54" s="5"/>
    </row>
    <row r="55" spans="2:20" ht="12.75">
      <c r="B55" s="3">
        <v>49</v>
      </c>
      <c r="C55" s="10"/>
      <c r="D55" s="54"/>
      <c r="E55" s="8"/>
      <c r="F55" s="15"/>
      <c r="G55" s="14"/>
      <c r="H55" s="14"/>
      <c r="I55" s="16"/>
      <c r="J55" s="33"/>
      <c r="K55" s="26"/>
      <c r="L55" s="26"/>
      <c r="M55" s="35"/>
      <c r="N55" s="21"/>
      <c r="O55" s="20"/>
      <c r="P55" s="20"/>
      <c r="Q55" s="22"/>
      <c r="R55" s="38">
        <f t="shared" si="0"/>
        <v>0</v>
      </c>
      <c r="S55" s="12">
        <f t="shared" si="1"/>
        <v>0</v>
      </c>
      <c r="T55" s="5"/>
    </row>
    <row r="56" spans="2:20" ht="12.75">
      <c r="B56" s="3">
        <v>50</v>
      </c>
      <c r="C56" s="10"/>
      <c r="D56" s="54"/>
      <c r="E56" s="8"/>
      <c r="F56" s="15"/>
      <c r="G56" s="14"/>
      <c r="H56" s="14"/>
      <c r="I56" s="16"/>
      <c r="J56" s="33"/>
      <c r="K56" s="26"/>
      <c r="L56" s="26"/>
      <c r="M56" s="35"/>
      <c r="N56" s="21"/>
      <c r="O56" s="20"/>
      <c r="P56" s="20"/>
      <c r="Q56" s="22"/>
      <c r="R56" s="38">
        <f t="shared" si="0"/>
        <v>0</v>
      </c>
      <c r="S56" s="12">
        <f t="shared" si="1"/>
        <v>0</v>
      </c>
      <c r="T56" s="5"/>
    </row>
    <row r="57" spans="2:20" ht="12.75">
      <c r="B57" s="3">
        <v>51</v>
      </c>
      <c r="C57" s="10"/>
      <c r="D57" s="54"/>
      <c r="E57" s="8"/>
      <c r="F57" s="15"/>
      <c r="G57" s="14"/>
      <c r="H57" s="14"/>
      <c r="I57" s="16"/>
      <c r="J57" s="33"/>
      <c r="K57" s="26"/>
      <c r="L57" s="26"/>
      <c r="M57" s="35"/>
      <c r="N57" s="21"/>
      <c r="O57" s="20"/>
      <c r="P57" s="20"/>
      <c r="Q57" s="22"/>
      <c r="R57" s="38">
        <f t="shared" si="0"/>
        <v>0</v>
      </c>
      <c r="S57" s="12">
        <f t="shared" si="1"/>
        <v>0</v>
      </c>
      <c r="T57" s="5"/>
    </row>
    <row r="58" spans="2:20" ht="12.75">
      <c r="B58" s="3">
        <v>52</v>
      </c>
      <c r="C58" s="10"/>
      <c r="D58" s="54"/>
      <c r="E58" s="8"/>
      <c r="F58" s="15"/>
      <c r="G58" s="14"/>
      <c r="H58" s="14"/>
      <c r="I58" s="16"/>
      <c r="J58" s="33"/>
      <c r="K58" s="26"/>
      <c r="L58" s="26"/>
      <c r="M58" s="35"/>
      <c r="N58" s="21"/>
      <c r="O58" s="20"/>
      <c r="P58" s="20"/>
      <c r="Q58" s="22"/>
      <c r="R58" s="38">
        <f t="shared" si="0"/>
        <v>0</v>
      </c>
      <c r="S58" s="12">
        <f t="shared" si="1"/>
        <v>0</v>
      </c>
      <c r="T58" s="5"/>
    </row>
    <row r="59" spans="2:20" ht="12.75">
      <c r="B59" s="3">
        <v>53</v>
      </c>
      <c r="C59" s="10"/>
      <c r="D59" s="54"/>
      <c r="E59" s="8"/>
      <c r="F59" s="15"/>
      <c r="G59" s="14"/>
      <c r="H59" s="14"/>
      <c r="I59" s="16"/>
      <c r="J59" s="33"/>
      <c r="K59" s="26"/>
      <c r="L59" s="26"/>
      <c r="M59" s="35"/>
      <c r="N59" s="21"/>
      <c r="O59" s="20"/>
      <c r="P59" s="20"/>
      <c r="Q59" s="22"/>
      <c r="R59" s="38">
        <f t="shared" si="0"/>
        <v>0</v>
      </c>
      <c r="S59" s="12">
        <f t="shared" si="1"/>
        <v>0</v>
      </c>
      <c r="T59" s="5"/>
    </row>
    <row r="60" spans="2:20" ht="13.5" thickBot="1">
      <c r="B60" s="4">
        <v>54</v>
      </c>
      <c r="C60" s="11"/>
      <c r="D60" s="55"/>
      <c r="E60" s="56"/>
      <c r="F60" s="17"/>
      <c r="G60" s="18"/>
      <c r="H60" s="18"/>
      <c r="I60" s="19"/>
      <c r="J60" s="34"/>
      <c r="K60" s="27"/>
      <c r="L60" s="27"/>
      <c r="M60" s="36"/>
      <c r="N60" s="23"/>
      <c r="O60" s="24"/>
      <c r="P60" s="24"/>
      <c r="Q60" s="25"/>
      <c r="R60" s="39">
        <f t="shared" si="0"/>
        <v>0</v>
      </c>
      <c r="S60" s="40">
        <f t="shared" si="1"/>
        <v>0</v>
      </c>
      <c r="T60" s="6"/>
    </row>
  </sheetData>
  <sheetProtection/>
  <mergeCells count="3">
    <mergeCell ref="F5:I5"/>
    <mergeCell ref="J5:M5"/>
    <mergeCell ref="N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11.00390625" style="0" customWidth="1"/>
    <col min="2" max="2" width="50.421875" style="0" customWidth="1"/>
    <col min="3" max="3" width="17.421875" style="0" customWidth="1"/>
    <col min="4" max="4" width="37.57421875" style="0" customWidth="1"/>
  </cols>
  <sheetData>
    <row r="1" spans="1:5" ht="15.75">
      <c r="A1" s="100" t="s">
        <v>40</v>
      </c>
      <c r="B1" s="101" t="s">
        <v>38</v>
      </c>
      <c r="C1" s="101" t="s">
        <v>41</v>
      </c>
      <c r="D1" s="101" t="s">
        <v>39</v>
      </c>
      <c r="E1" s="102" t="s">
        <v>44</v>
      </c>
    </row>
    <row r="2" spans="1:5" s="140" customFormat="1" ht="37.5">
      <c r="A2" s="136">
        <v>1</v>
      </c>
      <c r="B2" s="153" t="s">
        <v>45</v>
      </c>
      <c r="C2" s="136" t="s">
        <v>42</v>
      </c>
      <c r="D2" s="136"/>
      <c r="E2" s="143"/>
    </row>
    <row r="3" spans="1:5" s="144" customFormat="1" ht="18.75">
      <c r="A3" s="136">
        <v>2</v>
      </c>
      <c r="B3" s="154" t="s">
        <v>46</v>
      </c>
      <c r="C3" s="137" t="s">
        <v>42</v>
      </c>
      <c r="D3" s="137"/>
      <c r="E3" s="143"/>
    </row>
    <row r="4" spans="1:5" s="140" customFormat="1" ht="18.75">
      <c r="A4" s="136">
        <v>3</v>
      </c>
      <c r="B4" s="153" t="s">
        <v>47</v>
      </c>
      <c r="C4" s="136" t="s">
        <v>42</v>
      </c>
      <c r="D4" s="136"/>
      <c r="E4" s="137"/>
    </row>
    <row r="5" spans="1:5" ht="18.75">
      <c r="A5" s="137">
        <v>4</v>
      </c>
      <c r="B5" s="154" t="s">
        <v>48</v>
      </c>
      <c r="C5" s="136" t="s">
        <v>42</v>
      </c>
      <c r="D5" s="136"/>
      <c r="E5" s="137"/>
    </row>
    <row r="6" spans="1:5" s="140" customFormat="1" ht="18.75">
      <c r="A6" s="136">
        <v>5</v>
      </c>
      <c r="B6" s="155" t="s">
        <v>49</v>
      </c>
      <c r="C6" s="136" t="s">
        <v>42</v>
      </c>
      <c r="D6" s="136"/>
      <c r="E6" s="137"/>
    </row>
    <row r="7" spans="1:5" s="140" customFormat="1" ht="18.75">
      <c r="A7" s="136">
        <v>6</v>
      </c>
      <c r="B7" s="153" t="s">
        <v>50</v>
      </c>
      <c r="C7" s="136" t="s">
        <v>42</v>
      </c>
      <c r="D7" s="136"/>
      <c r="E7" s="137"/>
    </row>
    <row r="8" spans="1:5" s="140" customFormat="1" ht="18.75">
      <c r="A8" s="136">
        <v>7</v>
      </c>
      <c r="B8" s="154" t="s">
        <v>51</v>
      </c>
      <c r="C8" s="136" t="s">
        <v>42</v>
      </c>
      <c r="D8" s="136"/>
      <c r="E8" s="137"/>
    </row>
    <row r="9" spans="1:5" s="145" customFormat="1" ht="18.75">
      <c r="A9" s="148">
        <v>8</v>
      </c>
      <c r="B9" s="153" t="s">
        <v>52</v>
      </c>
      <c r="C9" s="136" t="s">
        <v>42</v>
      </c>
      <c r="D9" s="141"/>
      <c r="E9" s="142"/>
    </row>
    <row r="10" spans="1:5" s="140" customFormat="1" ht="18.75">
      <c r="A10" s="148">
        <v>9</v>
      </c>
      <c r="B10" s="156" t="s">
        <v>53</v>
      </c>
      <c r="C10" s="136" t="s">
        <v>42</v>
      </c>
      <c r="D10" s="136"/>
      <c r="E10" s="137"/>
    </row>
    <row r="11" spans="1:5" ht="18.75">
      <c r="A11" s="87">
        <v>10</v>
      </c>
      <c r="B11" s="153" t="s">
        <v>54</v>
      </c>
      <c r="C11" s="136" t="s">
        <v>42</v>
      </c>
      <c r="D11" s="98"/>
      <c r="E11" s="102"/>
    </row>
    <row r="12" spans="1:5" ht="18.75">
      <c r="A12" s="93">
        <v>11</v>
      </c>
      <c r="B12" s="157" t="s">
        <v>55</v>
      </c>
      <c r="C12" s="136" t="s">
        <v>42</v>
      </c>
      <c r="D12" s="98"/>
      <c r="E12" s="102"/>
    </row>
    <row r="13" spans="1:5" ht="18.75">
      <c r="A13" s="136"/>
      <c r="B13" s="90"/>
      <c r="C13" s="98"/>
      <c r="D13" s="98"/>
      <c r="E13" s="102"/>
    </row>
    <row r="14" spans="1:5" ht="18.75">
      <c r="A14" s="136"/>
      <c r="B14" s="90"/>
      <c r="C14" s="98"/>
      <c r="D14" s="98"/>
      <c r="E14" s="102"/>
    </row>
    <row r="15" spans="1:5" ht="18.75">
      <c r="A15" s="136"/>
      <c r="B15" s="90"/>
      <c r="C15" s="98"/>
      <c r="D15" s="98"/>
      <c r="E15" s="102"/>
    </row>
    <row r="16" spans="1:5" s="140" customFormat="1" ht="18.75">
      <c r="A16" s="136">
        <v>14</v>
      </c>
      <c r="B16" s="158" t="s">
        <v>56</v>
      </c>
      <c r="C16" s="136" t="s">
        <v>43</v>
      </c>
      <c r="D16" s="136"/>
      <c r="E16" s="143"/>
    </row>
    <row r="17" spans="1:5" s="140" customFormat="1" ht="18.75">
      <c r="A17" s="136">
        <v>15</v>
      </c>
      <c r="B17" s="153" t="s">
        <v>57</v>
      </c>
      <c r="C17" s="136" t="s">
        <v>43</v>
      </c>
      <c r="D17" s="136"/>
      <c r="E17" s="143"/>
    </row>
    <row r="18" spans="1:5" s="140" customFormat="1" ht="18.75">
      <c r="A18" s="137">
        <v>16</v>
      </c>
      <c r="B18" s="158" t="s">
        <v>58</v>
      </c>
      <c r="C18" s="136" t="s">
        <v>43</v>
      </c>
      <c r="D18" s="136"/>
      <c r="E18" s="143"/>
    </row>
    <row r="19" spans="1:5" s="140" customFormat="1" ht="18.75">
      <c r="A19" s="136">
        <v>17</v>
      </c>
      <c r="B19" s="153" t="s">
        <v>59</v>
      </c>
      <c r="C19" s="136" t="s">
        <v>43</v>
      </c>
      <c r="D19" s="136"/>
      <c r="E19" s="143"/>
    </row>
    <row r="20" spans="1:5" s="140" customFormat="1" ht="18.75">
      <c r="A20" s="136">
        <v>18</v>
      </c>
      <c r="B20" s="158" t="s">
        <v>60</v>
      </c>
      <c r="C20" s="136" t="s">
        <v>43</v>
      </c>
      <c r="D20" s="136"/>
      <c r="E20" s="136"/>
    </row>
    <row r="21" spans="1:5" s="140" customFormat="1" ht="18.75">
      <c r="A21" s="137">
        <v>19</v>
      </c>
      <c r="B21" s="153" t="s">
        <v>61</v>
      </c>
      <c r="C21" s="137" t="s">
        <v>43</v>
      </c>
      <c r="D21" s="136"/>
      <c r="E21" s="136"/>
    </row>
    <row r="22" spans="1:5" s="140" customFormat="1" ht="18.75">
      <c r="A22" s="136">
        <v>20</v>
      </c>
      <c r="B22" s="154" t="s">
        <v>62</v>
      </c>
      <c r="C22" s="137" t="s">
        <v>43</v>
      </c>
      <c r="D22" s="136"/>
      <c r="E22" s="136"/>
    </row>
    <row r="23" spans="1:5" ht="18.75">
      <c r="A23" s="137">
        <v>21</v>
      </c>
      <c r="B23" s="153" t="s">
        <v>63</v>
      </c>
      <c r="C23" s="137" t="s">
        <v>43</v>
      </c>
      <c r="D23" s="98"/>
      <c r="E23" s="98"/>
    </row>
    <row r="24" spans="1:5" ht="18.75">
      <c r="A24" s="136">
        <v>22</v>
      </c>
      <c r="B24" s="157" t="s">
        <v>64</v>
      </c>
      <c r="C24" s="137" t="s">
        <v>43</v>
      </c>
      <c r="D24" s="98"/>
      <c r="E24" s="98"/>
    </row>
    <row r="25" spans="1:5" ht="18.75">
      <c r="A25" s="137"/>
      <c r="B25" s="146"/>
      <c r="C25" s="137"/>
      <c r="D25" s="98"/>
      <c r="E25" s="98"/>
    </row>
    <row r="26" spans="1:5" ht="18.75">
      <c r="A26" s="137"/>
      <c r="B26" s="146"/>
      <c r="C26" s="137"/>
      <c r="D26" s="138"/>
      <c r="E26" s="98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1"/>
  <sheetViews>
    <sheetView zoomScale="70" zoomScaleNormal="70" zoomScalePageLayoutView="0" workbookViewId="0" topLeftCell="A1">
      <pane xSplit="5" ySplit="7" topLeftCell="I8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B7" sqref="B7:C17"/>
    </sheetView>
  </sheetViews>
  <sheetFormatPr defaultColWidth="9.140625" defaultRowHeight="12.75"/>
  <cols>
    <col min="1" max="1" width="3.140625" style="0" customWidth="1"/>
    <col min="2" max="2" width="8.00390625" style="0" customWidth="1"/>
    <col min="3" max="3" width="46.8515625" style="78" customWidth="1"/>
    <col min="4" max="4" width="10.7109375" style="0" customWidth="1"/>
    <col min="5" max="5" width="17.140625" style="0" customWidth="1"/>
    <col min="6" max="6" width="18.28125" style="0" customWidth="1"/>
    <col min="7" max="7" width="17.00390625" style="0" customWidth="1"/>
    <col min="8" max="8" width="17.140625" style="0" customWidth="1"/>
    <col min="9" max="9" width="14.00390625" style="0" customWidth="1"/>
    <col min="10" max="10" width="12.7109375" style="0" customWidth="1"/>
    <col min="11" max="11" width="13.7109375" style="0" customWidth="1"/>
    <col min="12" max="14" width="12.7109375" style="0" customWidth="1"/>
    <col min="15" max="15" width="14.28125" style="0" customWidth="1"/>
    <col min="16" max="16" width="13.57421875" style="0" customWidth="1"/>
  </cols>
  <sheetData>
    <row r="1" spans="2:17" ht="18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22.5">
      <c r="B2" s="79"/>
      <c r="C2" s="95" t="s">
        <v>66</v>
      </c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8.75">
      <c r="B3" s="79"/>
      <c r="C3" s="96">
        <v>40654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18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17" ht="19.5" thickBot="1">
      <c r="B5" s="81"/>
      <c r="C5" s="79"/>
      <c r="D5" s="79"/>
      <c r="E5" s="79"/>
      <c r="F5" s="177" t="s">
        <v>11</v>
      </c>
      <c r="G5" s="177"/>
      <c r="H5" s="177"/>
      <c r="I5" s="178" t="s">
        <v>12</v>
      </c>
      <c r="J5" s="178"/>
      <c r="K5" s="178"/>
      <c r="L5" s="177" t="s">
        <v>13</v>
      </c>
      <c r="M5" s="177"/>
      <c r="N5" s="177"/>
      <c r="O5" s="79"/>
      <c r="P5" s="79"/>
      <c r="Q5" s="79"/>
    </row>
    <row r="6" spans="2:17" ht="59.25" customHeight="1" thickBot="1">
      <c r="B6" s="82" t="s">
        <v>0</v>
      </c>
      <c r="C6" s="83" t="s">
        <v>1</v>
      </c>
      <c r="D6" s="161" t="s">
        <v>65</v>
      </c>
      <c r="E6" s="162" t="s">
        <v>37</v>
      </c>
      <c r="F6" s="116" t="s">
        <v>9</v>
      </c>
      <c r="G6" s="116" t="s">
        <v>7</v>
      </c>
      <c r="H6" s="117" t="s">
        <v>10</v>
      </c>
      <c r="I6" s="123" t="s">
        <v>9</v>
      </c>
      <c r="J6" s="124" t="s">
        <v>7</v>
      </c>
      <c r="K6" s="106" t="s">
        <v>10</v>
      </c>
      <c r="L6" s="108" t="s">
        <v>9</v>
      </c>
      <c r="M6" s="108" t="s">
        <v>7</v>
      </c>
      <c r="N6" s="109" t="s">
        <v>10</v>
      </c>
      <c r="O6" s="84" t="s">
        <v>2</v>
      </c>
      <c r="P6" s="85" t="s">
        <v>3</v>
      </c>
      <c r="Q6" s="86" t="s">
        <v>4</v>
      </c>
    </row>
    <row r="7" spans="2:17" s="2" customFormat="1" ht="18.75">
      <c r="B7" s="136">
        <v>1</v>
      </c>
      <c r="C7" s="153" t="s">
        <v>45</v>
      </c>
      <c r="D7" s="163">
        <f>15</f>
        <v>15</v>
      </c>
      <c r="E7" s="164">
        <v>35</v>
      </c>
      <c r="F7" s="118">
        <v>4</v>
      </c>
      <c r="G7" s="119">
        <v>5</v>
      </c>
      <c r="H7" s="120">
        <v>10</v>
      </c>
      <c r="I7" s="125">
        <v>5</v>
      </c>
      <c r="J7" s="126">
        <v>5</v>
      </c>
      <c r="K7" s="127">
        <v>10</v>
      </c>
      <c r="L7" s="110">
        <v>5</v>
      </c>
      <c r="M7" s="111">
        <v>7</v>
      </c>
      <c r="N7" s="159">
        <v>12</v>
      </c>
      <c r="O7" s="88">
        <f aca="true" t="shared" si="0" ref="O7:O17">SUM(F7:N7)/3</f>
        <v>21</v>
      </c>
      <c r="P7" s="91">
        <f>O7+D7+E7</f>
        <v>71</v>
      </c>
      <c r="Q7" s="89">
        <v>8</v>
      </c>
    </row>
    <row r="8" spans="2:17" ht="18.75">
      <c r="B8" s="136">
        <v>2</v>
      </c>
      <c r="C8" s="154" t="s">
        <v>46</v>
      </c>
      <c r="D8" s="165">
        <f>13</f>
        <v>13</v>
      </c>
      <c r="E8" s="168">
        <v>30</v>
      </c>
      <c r="F8" s="122">
        <v>4</v>
      </c>
      <c r="G8" s="104">
        <v>8</v>
      </c>
      <c r="H8" s="105">
        <v>15</v>
      </c>
      <c r="I8" s="128">
        <v>3</v>
      </c>
      <c r="J8" s="129">
        <v>6</v>
      </c>
      <c r="K8" s="130">
        <v>9</v>
      </c>
      <c r="L8" s="113">
        <v>2</v>
      </c>
      <c r="M8" s="114">
        <v>6</v>
      </c>
      <c r="N8" s="115">
        <v>13</v>
      </c>
      <c r="O8" s="88">
        <f t="shared" si="0"/>
        <v>22</v>
      </c>
      <c r="P8" s="91">
        <f aca="true" t="shared" si="1" ref="P8:P17">O8+D8+E8</f>
        <v>65</v>
      </c>
      <c r="Q8" s="92">
        <v>10</v>
      </c>
    </row>
    <row r="9" spans="2:17" ht="18.75">
      <c r="B9" s="136">
        <v>3</v>
      </c>
      <c r="C9" s="153" t="s">
        <v>47</v>
      </c>
      <c r="D9" s="165">
        <f>20</f>
        <v>20</v>
      </c>
      <c r="E9" s="166">
        <v>39</v>
      </c>
      <c r="F9" s="122">
        <v>6</v>
      </c>
      <c r="G9" s="104">
        <v>10</v>
      </c>
      <c r="H9" s="105">
        <v>9</v>
      </c>
      <c r="I9" s="128">
        <v>5</v>
      </c>
      <c r="J9" s="129">
        <v>9</v>
      </c>
      <c r="K9" s="130">
        <v>8</v>
      </c>
      <c r="L9" s="113">
        <v>5</v>
      </c>
      <c r="M9" s="114">
        <v>8</v>
      </c>
      <c r="N9" s="115">
        <v>10</v>
      </c>
      <c r="O9" s="88">
        <f t="shared" si="0"/>
        <v>23.333333333333332</v>
      </c>
      <c r="P9" s="91">
        <f t="shared" si="1"/>
        <v>82.33333333333333</v>
      </c>
      <c r="Q9" s="92">
        <v>5</v>
      </c>
    </row>
    <row r="10" spans="2:17" s="13" customFormat="1" ht="18.75">
      <c r="B10" s="137">
        <v>4</v>
      </c>
      <c r="C10" s="154" t="s">
        <v>48</v>
      </c>
      <c r="D10" s="165">
        <f>15</f>
        <v>15</v>
      </c>
      <c r="E10" s="168">
        <v>37</v>
      </c>
      <c r="F10" s="122">
        <v>6</v>
      </c>
      <c r="G10" s="104">
        <v>10</v>
      </c>
      <c r="H10" s="105">
        <v>14</v>
      </c>
      <c r="I10" s="128">
        <v>5</v>
      </c>
      <c r="J10" s="129">
        <v>6</v>
      </c>
      <c r="K10" s="130">
        <v>10</v>
      </c>
      <c r="L10" s="113">
        <v>6</v>
      </c>
      <c r="M10" s="114">
        <v>7</v>
      </c>
      <c r="N10" s="115">
        <v>9</v>
      </c>
      <c r="O10" s="88">
        <f t="shared" si="0"/>
        <v>24.333333333333332</v>
      </c>
      <c r="P10" s="91">
        <f t="shared" si="1"/>
        <v>76.33333333333333</v>
      </c>
      <c r="Q10" s="103">
        <v>7</v>
      </c>
    </row>
    <row r="11" spans="2:17" ht="18.75">
      <c r="B11" s="136">
        <v>5</v>
      </c>
      <c r="C11" s="155" t="s">
        <v>49</v>
      </c>
      <c r="D11" s="165">
        <f>22</f>
        <v>22</v>
      </c>
      <c r="E11" s="168">
        <v>29</v>
      </c>
      <c r="F11" s="122">
        <v>6</v>
      </c>
      <c r="G11" s="104">
        <v>5</v>
      </c>
      <c r="H11" s="105">
        <v>9</v>
      </c>
      <c r="I11" s="128">
        <v>4</v>
      </c>
      <c r="J11" s="129">
        <v>5</v>
      </c>
      <c r="K11" s="130">
        <v>7</v>
      </c>
      <c r="L11" s="113">
        <v>5</v>
      </c>
      <c r="M11" s="114">
        <v>7</v>
      </c>
      <c r="N11" s="115">
        <v>12</v>
      </c>
      <c r="O11" s="88">
        <f t="shared" si="0"/>
        <v>20</v>
      </c>
      <c r="P11" s="91">
        <f t="shared" si="1"/>
        <v>71</v>
      </c>
      <c r="Q11" s="92">
        <v>8</v>
      </c>
    </row>
    <row r="12" spans="2:17" ht="18.75">
      <c r="B12" s="136">
        <v>6</v>
      </c>
      <c r="C12" s="153" t="s">
        <v>50</v>
      </c>
      <c r="D12" s="165">
        <f>16</f>
        <v>16</v>
      </c>
      <c r="E12" s="168">
        <v>27</v>
      </c>
      <c r="F12" s="121">
        <v>5</v>
      </c>
      <c r="G12" s="119">
        <v>8</v>
      </c>
      <c r="H12" s="120">
        <v>19</v>
      </c>
      <c r="I12" s="125">
        <v>2</v>
      </c>
      <c r="J12" s="126">
        <v>8</v>
      </c>
      <c r="K12" s="127">
        <v>12</v>
      </c>
      <c r="L12" s="110">
        <v>4</v>
      </c>
      <c r="M12" s="111">
        <v>6</v>
      </c>
      <c r="N12" s="112">
        <v>11</v>
      </c>
      <c r="O12" s="88">
        <f t="shared" si="0"/>
        <v>25</v>
      </c>
      <c r="P12" s="91">
        <f t="shared" si="1"/>
        <v>68</v>
      </c>
      <c r="Q12" s="94">
        <v>9</v>
      </c>
    </row>
    <row r="13" spans="2:17" ht="18.75">
      <c r="B13" s="136">
        <v>7</v>
      </c>
      <c r="C13" s="154" t="s">
        <v>51</v>
      </c>
      <c r="D13" s="165">
        <f>12</f>
        <v>12</v>
      </c>
      <c r="E13" s="168">
        <v>42</v>
      </c>
      <c r="F13" s="122">
        <v>6</v>
      </c>
      <c r="G13" s="104">
        <v>9</v>
      </c>
      <c r="H13" s="105">
        <v>19</v>
      </c>
      <c r="I13" s="128">
        <v>5</v>
      </c>
      <c r="J13" s="129">
        <v>9</v>
      </c>
      <c r="K13" s="130">
        <v>17</v>
      </c>
      <c r="L13" s="113">
        <v>7</v>
      </c>
      <c r="M13" s="114">
        <v>9</v>
      </c>
      <c r="N13" s="115">
        <v>16</v>
      </c>
      <c r="O13" s="88">
        <f t="shared" si="0"/>
        <v>32.333333333333336</v>
      </c>
      <c r="P13" s="91">
        <f t="shared" si="1"/>
        <v>86.33333333333334</v>
      </c>
      <c r="Q13" s="160">
        <v>3</v>
      </c>
    </row>
    <row r="14" spans="2:17" ht="18.75">
      <c r="B14" s="148">
        <v>8</v>
      </c>
      <c r="C14" s="153" t="s">
        <v>52</v>
      </c>
      <c r="D14" s="165">
        <f>18</f>
        <v>18</v>
      </c>
      <c r="E14" s="168">
        <v>45</v>
      </c>
      <c r="F14" s="122">
        <v>7</v>
      </c>
      <c r="G14" s="104">
        <v>9</v>
      </c>
      <c r="H14" s="105">
        <v>10</v>
      </c>
      <c r="I14" s="128">
        <v>7</v>
      </c>
      <c r="J14" s="129">
        <v>7</v>
      </c>
      <c r="K14" s="130">
        <v>12</v>
      </c>
      <c r="L14" s="113">
        <v>6</v>
      </c>
      <c r="M14" s="114">
        <v>6</v>
      </c>
      <c r="N14" s="115">
        <v>12</v>
      </c>
      <c r="O14" s="88">
        <f t="shared" si="0"/>
        <v>25.333333333333332</v>
      </c>
      <c r="P14" s="91">
        <f t="shared" si="1"/>
        <v>88.33333333333333</v>
      </c>
      <c r="Q14" s="160">
        <v>1</v>
      </c>
    </row>
    <row r="15" spans="2:17" ht="18.75">
      <c r="B15" s="148">
        <v>9</v>
      </c>
      <c r="C15" s="156" t="s">
        <v>53</v>
      </c>
      <c r="D15" s="165">
        <f>20</f>
        <v>20</v>
      </c>
      <c r="E15" s="166">
        <v>44</v>
      </c>
      <c r="F15" s="122">
        <v>3</v>
      </c>
      <c r="G15" s="104">
        <v>6</v>
      </c>
      <c r="H15" s="105">
        <v>9</v>
      </c>
      <c r="I15" s="128">
        <v>6</v>
      </c>
      <c r="J15" s="129">
        <v>6</v>
      </c>
      <c r="K15" s="130">
        <v>18</v>
      </c>
      <c r="L15" s="113">
        <v>4</v>
      </c>
      <c r="M15" s="114">
        <v>7</v>
      </c>
      <c r="N15" s="115">
        <v>13</v>
      </c>
      <c r="O15" s="88">
        <f t="shared" si="0"/>
        <v>24</v>
      </c>
      <c r="P15" s="91">
        <f t="shared" si="1"/>
        <v>88</v>
      </c>
      <c r="Q15" s="160">
        <v>2</v>
      </c>
    </row>
    <row r="16" spans="2:17" ht="18.75">
      <c r="B16" s="87">
        <v>10</v>
      </c>
      <c r="C16" s="153" t="s">
        <v>54</v>
      </c>
      <c r="D16" s="165">
        <f>18</f>
        <v>18</v>
      </c>
      <c r="E16" s="168">
        <v>31</v>
      </c>
      <c r="F16" s="122">
        <v>6</v>
      </c>
      <c r="G16" s="104">
        <v>7</v>
      </c>
      <c r="H16" s="105">
        <v>13</v>
      </c>
      <c r="I16" s="128">
        <v>9</v>
      </c>
      <c r="J16" s="129">
        <v>9</v>
      </c>
      <c r="K16" s="130">
        <v>17</v>
      </c>
      <c r="L16" s="113">
        <v>5</v>
      </c>
      <c r="M16" s="114">
        <v>7</v>
      </c>
      <c r="N16" s="115">
        <v>14</v>
      </c>
      <c r="O16" s="88">
        <f t="shared" si="0"/>
        <v>29</v>
      </c>
      <c r="P16" s="91">
        <f t="shared" si="1"/>
        <v>78</v>
      </c>
      <c r="Q16" s="92">
        <v>6</v>
      </c>
    </row>
    <row r="17" spans="2:17" ht="18.75">
      <c r="B17" s="93">
        <v>11</v>
      </c>
      <c r="C17" s="157" t="s">
        <v>55</v>
      </c>
      <c r="D17" s="165">
        <f>15</f>
        <v>15</v>
      </c>
      <c r="E17" s="167">
        <v>39</v>
      </c>
      <c r="F17" s="122">
        <v>9</v>
      </c>
      <c r="G17" s="104">
        <v>5</v>
      </c>
      <c r="H17" s="105">
        <v>12</v>
      </c>
      <c r="I17" s="128">
        <v>10</v>
      </c>
      <c r="J17" s="129">
        <v>10</v>
      </c>
      <c r="K17" s="130">
        <v>20</v>
      </c>
      <c r="L17" s="113">
        <v>9</v>
      </c>
      <c r="M17" s="114">
        <v>4</v>
      </c>
      <c r="N17" s="115">
        <v>14</v>
      </c>
      <c r="O17" s="88">
        <f t="shared" si="0"/>
        <v>31</v>
      </c>
      <c r="P17" s="91">
        <f t="shared" si="1"/>
        <v>85</v>
      </c>
      <c r="Q17" s="92">
        <v>4</v>
      </c>
    </row>
    <row r="18" ht="12.75">
      <c r="C18"/>
    </row>
    <row r="19" ht="12.75">
      <c r="C19"/>
    </row>
    <row r="20" ht="12.75">
      <c r="C20"/>
    </row>
    <row r="21" spans="2:3" ht="12.75">
      <c r="B21" s="139"/>
      <c r="C21"/>
    </row>
    <row r="22" ht="12.75">
      <c r="C22"/>
    </row>
    <row r="23" s="13" customFormat="1" ht="12.75"/>
    <row r="24" s="13" customFormat="1" ht="12.75"/>
    <row r="25" s="13" customFormat="1" ht="12.75" hidden="1"/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</sheetData>
  <sheetProtection/>
  <mergeCells count="3">
    <mergeCell ref="F5:H5"/>
    <mergeCell ref="I5:K5"/>
    <mergeCell ref="L5:N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zoomScalePageLayoutView="0" workbookViewId="0" topLeftCell="A1">
      <pane xSplit="3" ySplit="6" topLeftCell="I7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C25" sqref="C25"/>
    </sheetView>
  </sheetViews>
  <sheetFormatPr defaultColWidth="9.140625" defaultRowHeight="12.75"/>
  <cols>
    <col min="1" max="1" width="3.140625" style="0" customWidth="1"/>
    <col min="2" max="2" width="8.00390625" style="0" customWidth="1"/>
    <col min="3" max="3" width="48.8515625" style="0" customWidth="1"/>
    <col min="4" max="4" width="6.57421875" style="0" customWidth="1"/>
    <col min="5" max="5" width="14.8515625" style="0" customWidth="1"/>
    <col min="6" max="6" width="14.28125" style="0" customWidth="1"/>
    <col min="7" max="7" width="14.00390625" style="0" customWidth="1"/>
    <col min="8" max="8" width="15.7109375" style="0" customWidth="1"/>
    <col min="9" max="9" width="15.140625" style="0" customWidth="1"/>
    <col min="10" max="11" width="14.710937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4.28125" style="0" customWidth="1"/>
    <col min="16" max="16" width="14.140625" style="0" customWidth="1"/>
    <col min="17" max="17" width="11.140625" style="0" customWidth="1"/>
  </cols>
  <sheetData>
    <row r="1" spans="2:17" ht="18.7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22.5">
      <c r="B2" s="79"/>
      <c r="C2" s="95" t="s">
        <v>66</v>
      </c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ht="18.75">
      <c r="B3" s="79"/>
      <c r="C3" s="96">
        <v>40654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ht="18.7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2:17" ht="19.5" thickBot="1">
      <c r="B5" s="81"/>
      <c r="C5" s="79"/>
      <c r="D5" s="79"/>
      <c r="E5" s="79"/>
      <c r="F5" s="177" t="s">
        <v>11</v>
      </c>
      <c r="G5" s="177"/>
      <c r="H5" s="177"/>
      <c r="I5" s="177" t="s">
        <v>12</v>
      </c>
      <c r="J5" s="177"/>
      <c r="K5" s="177"/>
      <c r="L5" s="177" t="s">
        <v>13</v>
      </c>
      <c r="M5" s="177"/>
      <c r="N5" s="177"/>
      <c r="O5" s="79"/>
      <c r="P5" s="79"/>
      <c r="Q5" s="79"/>
    </row>
    <row r="6" spans="2:17" ht="59.25" customHeight="1" thickBot="1">
      <c r="B6" s="99" t="s">
        <v>0</v>
      </c>
      <c r="C6" s="97" t="s">
        <v>1</v>
      </c>
      <c r="D6" s="131" t="s">
        <v>5</v>
      </c>
      <c r="E6" s="132" t="s">
        <v>6</v>
      </c>
      <c r="F6" s="116" t="s">
        <v>9</v>
      </c>
      <c r="G6" s="116" t="s">
        <v>7</v>
      </c>
      <c r="H6" s="117" t="s">
        <v>10</v>
      </c>
      <c r="I6" s="123" t="s">
        <v>9</v>
      </c>
      <c r="J6" s="124" t="s">
        <v>7</v>
      </c>
      <c r="K6" s="134" t="s">
        <v>10</v>
      </c>
      <c r="L6" s="135" t="s">
        <v>9</v>
      </c>
      <c r="M6" s="108" t="s">
        <v>7</v>
      </c>
      <c r="N6" s="109" t="s">
        <v>10</v>
      </c>
      <c r="O6" s="84" t="s">
        <v>2</v>
      </c>
      <c r="P6" s="85" t="s">
        <v>3</v>
      </c>
      <c r="Q6" s="86" t="s">
        <v>4</v>
      </c>
    </row>
    <row r="7" spans="2:17" ht="18.75">
      <c r="B7" s="136">
        <v>14</v>
      </c>
      <c r="C7" s="158" t="s">
        <v>56</v>
      </c>
      <c r="D7" s="133"/>
      <c r="E7" s="107">
        <v>3</v>
      </c>
      <c r="F7" s="122">
        <v>5</v>
      </c>
      <c r="G7" s="104">
        <v>5</v>
      </c>
      <c r="H7" s="105">
        <v>12</v>
      </c>
      <c r="I7" s="128">
        <v>4</v>
      </c>
      <c r="J7" s="129">
        <v>4</v>
      </c>
      <c r="K7" s="130">
        <v>8</v>
      </c>
      <c r="L7" s="110">
        <v>5</v>
      </c>
      <c r="M7" s="111">
        <v>5</v>
      </c>
      <c r="N7" s="112">
        <v>15</v>
      </c>
      <c r="O7" s="88">
        <f>SUM(F7:N7)/3</f>
        <v>21</v>
      </c>
      <c r="P7" s="91">
        <f aca="true" t="shared" si="0" ref="P7:P15">O7+E7+D7</f>
        <v>24</v>
      </c>
      <c r="Q7" s="92"/>
    </row>
    <row r="8" spans="2:17" ht="18.75">
      <c r="B8" s="136">
        <v>15</v>
      </c>
      <c r="C8" s="153" t="s">
        <v>57</v>
      </c>
      <c r="D8" s="133"/>
      <c r="E8" s="107">
        <v>53</v>
      </c>
      <c r="F8" s="122">
        <v>7</v>
      </c>
      <c r="G8" s="104">
        <v>6</v>
      </c>
      <c r="H8" s="105">
        <v>10</v>
      </c>
      <c r="I8" s="128">
        <v>5</v>
      </c>
      <c r="J8" s="129">
        <v>5</v>
      </c>
      <c r="K8" s="130">
        <v>9</v>
      </c>
      <c r="L8" s="113">
        <v>8</v>
      </c>
      <c r="M8" s="114">
        <v>7</v>
      </c>
      <c r="N8" s="115">
        <v>14</v>
      </c>
      <c r="O8" s="88">
        <f>SUM(F8:N8)/3</f>
        <v>23.666666666666668</v>
      </c>
      <c r="P8" s="91">
        <f t="shared" si="0"/>
        <v>76.66666666666667</v>
      </c>
      <c r="Q8" s="92"/>
    </row>
    <row r="9" spans="2:17" ht="18.75">
      <c r="B9" s="137">
        <v>16</v>
      </c>
      <c r="C9" s="158" t="s">
        <v>58</v>
      </c>
      <c r="D9" s="133"/>
      <c r="E9" s="107">
        <v>49</v>
      </c>
      <c r="F9" s="122">
        <v>6</v>
      </c>
      <c r="G9" s="104">
        <v>5</v>
      </c>
      <c r="H9" s="105">
        <v>10</v>
      </c>
      <c r="I9" s="128">
        <v>5</v>
      </c>
      <c r="J9" s="129">
        <v>4</v>
      </c>
      <c r="K9" s="130">
        <v>7</v>
      </c>
      <c r="L9" s="113">
        <v>6</v>
      </c>
      <c r="M9" s="114">
        <v>5</v>
      </c>
      <c r="N9" s="115">
        <v>14</v>
      </c>
      <c r="O9" s="88">
        <f>SUM(F9:N9)/3</f>
        <v>20.666666666666668</v>
      </c>
      <c r="P9" s="91">
        <f t="shared" si="0"/>
        <v>69.66666666666667</v>
      </c>
      <c r="Q9" s="92"/>
    </row>
    <row r="10" spans="2:17" ht="18.75">
      <c r="B10" s="136">
        <v>17</v>
      </c>
      <c r="C10" s="153" t="s">
        <v>59</v>
      </c>
      <c r="D10" s="133"/>
      <c r="E10" s="107">
        <f>72-13</f>
        <v>59</v>
      </c>
      <c r="F10" s="170">
        <v>8</v>
      </c>
      <c r="G10" s="171">
        <v>6</v>
      </c>
      <c r="H10" s="172">
        <v>12</v>
      </c>
      <c r="I10" s="128">
        <v>6</v>
      </c>
      <c r="J10" s="129">
        <v>5</v>
      </c>
      <c r="K10" s="130">
        <v>2</v>
      </c>
      <c r="L10" s="113">
        <v>8</v>
      </c>
      <c r="M10" s="114">
        <v>9</v>
      </c>
      <c r="N10" s="115">
        <v>16</v>
      </c>
      <c r="O10" s="88">
        <f aca="true" t="shared" si="1" ref="O10:O15">SUM(F10:N10)/3</f>
        <v>24</v>
      </c>
      <c r="P10" s="91">
        <f t="shared" si="0"/>
        <v>83</v>
      </c>
      <c r="Q10" s="179">
        <v>3</v>
      </c>
    </row>
    <row r="11" spans="2:17" s="13" customFormat="1" ht="18.75">
      <c r="B11" s="136">
        <v>18</v>
      </c>
      <c r="C11" s="158" t="s">
        <v>60</v>
      </c>
      <c r="D11" s="133"/>
      <c r="E11" s="169">
        <v>-20</v>
      </c>
      <c r="F11" s="174">
        <v>6</v>
      </c>
      <c r="G11" s="174">
        <v>6</v>
      </c>
      <c r="H11" s="174">
        <v>15</v>
      </c>
      <c r="I11" s="175">
        <v>6</v>
      </c>
      <c r="J11" s="175">
        <v>7</v>
      </c>
      <c r="K11" s="175">
        <v>15</v>
      </c>
      <c r="L11" s="173">
        <v>6</v>
      </c>
      <c r="M11" s="114">
        <v>5</v>
      </c>
      <c r="N11" s="115">
        <v>6</v>
      </c>
      <c r="O11" s="88">
        <f t="shared" si="1"/>
        <v>24</v>
      </c>
      <c r="P11" s="91">
        <f t="shared" si="0"/>
        <v>4</v>
      </c>
      <c r="Q11" s="103"/>
    </row>
    <row r="12" spans="2:17" ht="18.75">
      <c r="B12" s="137">
        <v>19</v>
      </c>
      <c r="C12" s="153" t="s">
        <v>61</v>
      </c>
      <c r="D12" s="133"/>
      <c r="E12" s="169">
        <f>33-16</f>
        <v>17</v>
      </c>
      <c r="F12" s="174">
        <v>8</v>
      </c>
      <c r="G12" s="174">
        <v>6</v>
      </c>
      <c r="H12" s="174">
        <v>15</v>
      </c>
      <c r="I12" s="175">
        <v>7</v>
      </c>
      <c r="J12" s="175">
        <v>7</v>
      </c>
      <c r="K12" s="175">
        <v>18</v>
      </c>
      <c r="L12" s="173">
        <v>6</v>
      </c>
      <c r="M12" s="114">
        <v>5</v>
      </c>
      <c r="N12" s="115">
        <v>7</v>
      </c>
      <c r="O12" s="88">
        <f t="shared" si="1"/>
        <v>26.333333333333332</v>
      </c>
      <c r="P12" s="91">
        <f t="shared" si="0"/>
        <v>43.33333333333333</v>
      </c>
      <c r="Q12" s="92"/>
    </row>
    <row r="13" spans="2:17" ht="18.75">
      <c r="B13" s="136">
        <v>20</v>
      </c>
      <c r="C13" s="154" t="s">
        <v>62</v>
      </c>
      <c r="D13" s="133"/>
      <c r="E13" s="169">
        <f>62-46</f>
        <v>16</v>
      </c>
      <c r="F13" s="174">
        <v>9</v>
      </c>
      <c r="G13" s="174">
        <v>7</v>
      </c>
      <c r="H13" s="174">
        <v>16</v>
      </c>
      <c r="I13" s="175">
        <v>9</v>
      </c>
      <c r="J13" s="175">
        <v>7</v>
      </c>
      <c r="K13" s="175">
        <v>17</v>
      </c>
      <c r="L13" s="173">
        <v>7</v>
      </c>
      <c r="M13" s="114">
        <v>7</v>
      </c>
      <c r="N13" s="115">
        <v>10</v>
      </c>
      <c r="O13" s="88">
        <f t="shared" si="1"/>
        <v>29.666666666666668</v>
      </c>
      <c r="P13" s="91">
        <f t="shared" si="0"/>
        <v>45.66666666666667</v>
      </c>
      <c r="Q13" s="92"/>
    </row>
    <row r="14" spans="2:17" ht="18.75">
      <c r="B14" s="137">
        <v>21</v>
      </c>
      <c r="C14" s="153" t="s">
        <v>63</v>
      </c>
      <c r="D14" s="133"/>
      <c r="E14" s="107">
        <v>107</v>
      </c>
      <c r="F14" s="170">
        <v>7</v>
      </c>
      <c r="G14" s="171">
        <v>6</v>
      </c>
      <c r="H14" s="172">
        <v>14</v>
      </c>
      <c r="I14" s="128">
        <v>10</v>
      </c>
      <c r="J14" s="129">
        <v>7</v>
      </c>
      <c r="K14" s="130">
        <v>15</v>
      </c>
      <c r="L14" s="113">
        <v>7</v>
      </c>
      <c r="M14" s="114">
        <v>8</v>
      </c>
      <c r="N14" s="115">
        <v>12</v>
      </c>
      <c r="O14" s="88">
        <f t="shared" si="1"/>
        <v>28.666666666666668</v>
      </c>
      <c r="P14" s="91">
        <f t="shared" si="0"/>
        <v>135.66666666666666</v>
      </c>
      <c r="Q14" s="179">
        <v>1</v>
      </c>
    </row>
    <row r="15" spans="2:17" ht="18.75">
      <c r="B15" s="136">
        <v>22</v>
      </c>
      <c r="C15" s="157" t="s">
        <v>64</v>
      </c>
      <c r="D15" s="133"/>
      <c r="E15" s="107">
        <v>90</v>
      </c>
      <c r="F15" s="170">
        <v>7</v>
      </c>
      <c r="G15" s="171">
        <v>7</v>
      </c>
      <c r="H15" s="172">
        <v>10</v>
      </c>
      <c r="I15" s="128">
        <v>10</v>
      </c>
      <c r="J15" s="129">
        <v>8</v>
      </c>
      <c r="K15" s="130">
        <v>19</v>
      </c>
      <c r="L15" s="113">
        <v>10</v>
      </c>
      <c r="M15" s="114">
        <v>7</v>
      </c>
      <c r="N15" s="115">
        <v>16</v>
      </c>
      <c r="O15" s="88">
        <f t="shared" si="1"/>
        <v>31.333333333333332</v>
      </c>
      <c r="P15" s="91">
        <f t="shared" si="0"/>
        <v>121.33333333333333</v>
      </c>
      <c r="Q15" s="179">
        <v>2</v>
      </c>
    </row>
    <row r="16" spans="4:17" ht="18.75">
      <c r="D16" s="133"/>
      <c r="E16" s="107"/>
      <c r="F16" s="122"/>
      <c r="G16" s="104"/>
      <c r="H16" s="105"/>
      <c r="I16" s="128"/>
      <c r="J16" s="129"/>
      <c r="K16" s="130"/>
      <c r="L16" s="113"/>
      <c r="M16" s="114"/>
      <c r="N16" s="115"/>
      <c r="O16" s="88"/>
      <c r="P16" s="91"/>
      <c r="Q16" s="92"/>
    </row>
    <row r="17" spans="4:17" ht="15">
      <c r="D17" s="147"/>
      <c r="E17" s="152"/>
      <c r="F17" s="149"/>
      <c r="G17" s="149"/>
      <c r="H17" s="149"/>
      <c r="I17" s="150"/>
      <c r="J17" s="150"/>
      <c r="K17" s="150"/>
      <c r="L17" s="151"/>
      <c r="M17" s="151"/>
      <c r="N17" s="151"/>
      <c r="O17" s="98"/>
      <c r="P17" s="98"/>
      <c r="Q17" s="98"/>
    </row>
    <row r="18" ht="12.75">
      <c r="B18" s="139"/>
    </row>
    <row r="21" s="13" customFormat="1" ht="12.75"/>
    <row r="22" s="13" customFormat="1" ht="12.75"/>
    <row r="23" s="13" customFormat="1" ht="12.75"/>
    <row r="24" s="57" customFormat="1" ht="12.75"/>
  </sheetData>
  <sheetProtection/>
  <mergeCells count="3">
    <mergeCell ref="F5:H5"/>
    <mergeCell ref="I5:K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Константин</cp:lastModifiedBy>
  <dcterms:created xsi:type="dcterms:W3CDTF">2005-04-12T18:24:45Z</dcterms:created>
  <dcterms:modified xsi:type="dcterms:W3CDTF">2002-01-14T20:08:37Z</dcterms:modified>
  <cp:category/>
  <cp:version/>
  <cp:contentType/>
  <cp:contentStatus/>
</cp:coreProperties>
</file>